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рабочая" sheetId="1" r:id="rId1"/>
    <sheet name="приложение" sheetId="2" r:id="rId2"/>
  </sheets>
  <definedNames>
    <definedName name="_xlnm._FilterDatabase" localSheetId="1" hidden="1">приложение!$A$9:$A$9</definedName>
    <definedName name="_xlnm._FilterDatabase" localSheetId="0" hidden="1">рабочая!$A$9:$A$9</definedName>
    <definedName name="_xlnm.Print_Titles" localSheetId="1">приложение!$9:$9</definedName>
    <definedName name="_xlnm.Print_Titles" localSheetId="0">рабочая!$9:$9</definedName>
    <definedName name="_xlnm.Print_Area" localSheetId="1">приложение!$A$1:$E$51</definedName>
    <definedName name="_xlnm.Print_Area" localSheetId="0">рабочая!$A$1:$E$51</definedName>
  </definedNames>
  <calcPr calcId="125725"/>
</workbook>
</file>

<file path=xl/calcChain.xml><?xml version="1.0" encoding="utf-8"?>
<calcChain xmlns="http://schemas.openxmlformats.org/spreadsheetml/2006/main">
  <c r="G50" i="2"/>
  <c r="D50"/>
  <c r="G49"/>
  <c r="D49"/>
  <c r="G48"/>
  <c r="D48"/>
  <c r="G47"/>
  <c r="G46" s="1"/>
  <c r="D47"/>
  <c r="F46"/>
  <c r="E46"/>
  <c r="D46"/>
  <c r="C46"/>
  <c r="B46"/>
  <c r="G45"/>
  <c r="D45"/>
  <c r="G44"/>
  <c r="D44"/>
  <c r="G43"/>
  <c r="G25" s="1"/>
  <c r="D43"/>
  <c r="G42"/>
  <c r="D42"/>
  <c r="G41"/>
  <c r="D41"/>
  <c r="G40"/>
  <c r="D40"/>
  <c r="G39"/>
  <c r="D39"/>
  <c r="G38"/>
  <c r="D38"/>
  <c r="G37"/>
  <c r="D37"/>
  <c r="G36"/>
  <c r="D36"/>
  <c r="G35"/>
  <c r="E35"/>
  <c r="E25" s="1"/>
  <c r="D35"/>
  <c r="B35"/>
  <c r="G34"/>
  <c r="D34"/>
  <c r="G33"/>
  <c r="D33"/>
  <c r="G32"/>
  <c r="D32"/>
  <c r="G31"/>
  <c r="D31"/>
  <c r="G30"/>
  <c r="D30"/>
  <c r="G29"/>
  <c r="E29"/>
  <c r="D29"/>
  <c r="B29"/>
  <c r="G28"/>
  <c r="D28"/>
  <c r="G27"/>
  <c r="D27"/>
  <c r="D25" s="1"/>
  <c r="G26"/>
  <c r="D26"/>
  <c r="F25"/>
  <c r="F51" s="1"/>
  <c r="C25"/>
  <c r="B25"/>
  <c r="B51" s="1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G10" s="1"/>
  <c r="D11"/>
  <c r="F10"/>
  <c r="E10"/>
  <c r="E51" s="1"/>
  <c r="D10"/>
  <c r="D51" s="1"/>
  <c r="C10"/>
  <c r="C51" s="1"/>
  <c r="B10"/>
  <c r="G50" i="1"/>
  <c r="G49"/>
  <c r="G48"/>
  <c r="G47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3"/>
  <c r="G12"/>
  <c r="G11"/>
  <c r="D50"/>
  <c r="D49"/>
  <c r="D48"/>
  <c r="D47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4"/>
  <c r="D23"/>
  <c r="D22"/>
  <c r="D21"/>
  <c r="D20"/>
  <c r="D19"/>
  <c r="D18"/>
  <c r="D17"/>
  <c r="D16"/>
  <c r="D15"/>
  <c r="D14"/>
  <c r="D13"/>
  <c r="D12"/>
  <c r="D11"/>
  <c r="G46"/>
  <c r="F46"/>
  <c r="C46"/>
  <c r="F25"/>
  <c r="C25"/>
  <c r="F10"/>
  <c r="C10"/>
  <c r="G51" i="2" l="1"/>
  <c r="G25" i="1"/>
  <c r="F51"/>
  <c r="D46"/>
  <c r="D25"/>
  <c r="C51"/>
  <c r="G10"/>
  <c r="D10"/>
  <c r="E29"/>
  <c r="B29"/>
  <c r="E35"/>
  <c r="B35"/>
  <c r="E46"/>
  <c r="B46"/>
  <c r="E10"/>
  <c r="B10"/>
  <c r="G51" l="1"/>
  <c r="D51"/>
  <c r="E25"/>
  <c r="E51" s="1"/>
  <c r="B25"/>
  <c r="B51" s="1"/>
</calcChain>
</file>

<file path=xl/sharedStrings.xml><?xml version="1.0" encoding="utf-8"?>
<sst xmlns="http://schemas.openxmlformats.org/spreadsheetml/2006/main" count="108" uniqueCount="49">
  <si>
    <t>Наименование</t>
  </si>
  <si>
    <t>ИНЫЕ МЕЖБЮДЖЕТНЫЕ ТРАНСФЕРТЫ</t>
  </si>
  <si>
    <t>МЕЖБЮДЖЕТНЫЕ СУБСИДИИ</t>
  </si>
  <si>
    <t>МЕЖБЮДЖЕТНЫЕ СУБВЕНЦИИ</t>
  </si>
  <si>
    <t>ВСЕГО</t>
  </si>
  <si>
    <t>(в рублях)</t>
  </si>
  <si>
    <t>Субсидии на стимулирование развития жилищного строительства в рамках основного мероприятия "Предоставление субсидии органам местного самоуправления муниципальных образований на стимулирование развития жилищного строительства", подпрограммы "Содействие развитию жилищного строительства", государственной программы "Развитие жилищной сферы"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</si>
  <si>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основного мероприятия "Строительство (реконструкция), капитальный ремонт и ремонт автомобильных дорог общего пользования местного значения", подпрограммы "Дорожное хозяйство", государственной программы "Современная транспортная система"</t>
  </si>
  <si>
    <t>Субсидии на создание условий для деятельности народных дружин, в рамках основного мероприятия, "Создание условий для деятельности народных дружин", подпрограммы "Профилактика правонарушений", государственной программы "Профилактика правонарушений и обеспечение отдельных прав граждан"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</si>
  <si>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основного мероприятия "Обеспечение регулирования деятельности по обращению с отходами производства и потребления", подпрограммы "Развитие системы обращения с отходами производства и потребления в Ханты-Мансийском автономном округе – Югре", государственной программы "Экологическая безопасность"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</si>
  <si>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Югре, в рамках основного мероприятия "Профилактика инфекционных и паразитарных заболеваний, включая иммунопрофилактику", подпрограммы "Развитие первичной медико-санитарной помощи", государственной программы "Современное здравоохранение"</t>
  </si>
  <si>
    <t>Субвенции на осуществление деятельности по опеке и попечительству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</si>
  <si>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основного мероприятия "Субвенции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подпрограммы "Обеспечение мерами государственной поддержки по улучшению жилищных условий отдельных категорий граждан " государственной программы "Развитие жилищной сферы"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</si>
  <si>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 в рамках основного мероприятия  "Развитие архивного дела", подпрограммы "Организационные, экономические механизмы развития культуры, архивного дела и историко-культурного наследия", государственной программы "Культурное пространство"</t>
  </si>
  <si>
    <t>Субвенции на осуществление полномочий по образованию и организации деятельности комиссий по делам несовершеннолетних и защите их прав в рамках Основного мероприятия "Популяризация семейных ценностей и защита интересов детей", Подпрограмма "Поддержка семьи, материнства и детства" Государственная программа "Социальное и демографическое развитие"</t>
  </si>
  <si>
    <t>Субвенция на 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Ханты-Мансийского автономного округа – Югры, не отнесенные к государственным программам"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</si>
  <si>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основного мероприятия "Реализация переданных государственных полномочий по государственной регистрации актов гражданского состояния",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Югре", государственной программы "Развитие государственной гражданской и муниципальной службы"</t>
  </si>
  <si>
    <t>Субсидии на поддержку малого и среднего предпринимательства в рамках основного мероприятия "Содействие развитию делового климата в муниципальных образованиях автономного округа", подпрограммы "Развитие малого и среднего предпринимательства" государственной программы "Развитие экономического потенциала"</t>
  </si>
  <si>
    <t>Субвенции на поддержку животноводства, переработки и реализации продукции животноводства в рамках основного мероприятия "Государственная поддержка племенного животноводства, производства и реализации продукции животноводства" подпрограммы "Развитие отрасли животноводства" государственной программы "Развитие агропромышленного комплекса"</t>
  </si>
  <si>
    <t>Субсидии на реализацию полномочий в сфере жилищно-коммунального комплекса в рамках основного мероприятия "Предоставление субсидий на реализацию полномочий в сфере жилищно-коммунального комплекса", подпрограммы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водоотведения", государственной программы "Жилищно-коммунальный комплекс и городская среда"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</si>
  <si>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в рамках основного мероприятия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животных",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животных", государственной программы "Развитие агропромышленного комплекса"</t>
  </si>
  <si>
    <t>Субсидии на развитие сферы культуры в муниципальных образованиях автономного округа в рамках основного мероприятия "Федеральный проект "Культурная среда", подпрограммы "Модернизация и развитие учреждений и организаций культуры", государственной программы "Культурное пространство"</t>
  </si>
  <si>
    <t xml:space="preserve">Субсидия на реализацию мероприятий по обеспечению жильем молодых семей в рамках основного мероприятия "Обеспечение жильем молодых семей", подпрограммы "Обеспечение мерами государственной поддержки по улучшению жилищных условий отдельных категорий граждан", государственной программы "Развитие жилищной сферы" </t>
  </si>
  <si>
    <t>Субсидии на переселение граждан из непригодного для проживания жилищного фонда в рамках основного мероприятия "Предоставление субсидий органам местного самоуправления муниципальных образований на переселение граждан из непригодного для проживания жилищного фонда", подпрограммы "Содействие развитию жилищного строительства", государственной программы "Развитие жилищной сферы"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</si>
  <si>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 в рамках основного мероприятия "Организация предоставления государственных и муниципальных услуг в многофункциональных центрах", подпрограммы "Совершенствование государственного и муниципального управления", государственной программы "Развитие экономического потенциала"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</si>
  <si>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в рамках основного мероприятия "Финансовое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</si>
  <si>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в рамках основного мероприятия "Финансовое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</t>
  </si>
  <si>
    <t xml:space="preserve"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рамках основного мероприятия "Обеспечение реализации основных и дополнительных общеобразовательных программ в образовательных организациях, расположенных на территории автономного округа" подпрограммы "Общее образование. Дополнительное образование детей", государственной программы "Развитие образования" 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</si>
  <si>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в рамках основного мероприятия "Организация летнего отдыха и оздоровления детей и молодежи", подпрограммы "Общее образование. Дополнительное образование детей", государственной программы "Развитие образования"</t>
  </si>
  <si>
    <t>Субвенции на организацию и обеспечение отдыха и оздоровления детей, в том числе в этнической средев рамках основного мероприятия "Финансовое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лицами", подпрограммы "Ресурсное обеспечение в сфере образования, науки и молодежной политики", государственной программы "Развитие образования"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</si>
  <si>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 в рамках основного мероприятия"Обеспечение подготовки спортивного резерва и сборных команд Ханты-Мансийского автономного округа – Югры по видам спорта", подпрограммы "Развитие спорта высших достижений и системы подготовки спортивного резерва", государственной программы "Развитие физической культуры и спорта"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</si>
  <si>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 в рамках основного мероприятия "Предоставление субвенций бюджетам муниципальных районов и городских округов на осуществление отдельных государственных полномочий в сфере трудовых отношений и государственного управления охраной труда", подпрограммы "Улучшение условий и охраны труда в автономном округе", государственной программы "Поддержка занятости населения"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</si>
  <si>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</si>
  <si>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</si>
  <si>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основного мероприятия"Осуществление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юрисдикции", Подпрограмма "Профилактика правонарушений", Государственная программа "Профилактика правонарушений и обеспечение отдельных прав граждан"</t>
  </si>
  <si>
    <t>Иные межбюджетные трансферты на реализацию мероприятий по содействию трудоустройству граждан, в рамках основного мероприятия "Организация сопровождения инвалидов, включая инвалидов молодого возраста, при трудоустройстве и самозанятости", подпрограммы "Сопровождение инвалидов, включая инвалидов молодого возраста, при трудоустройстве",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</si>
  <si>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трудоустройству граждан с инвалидностью и их адаптация на рынке труда", подпрограммы "Сопровождение инвалидов, включая инвалидов молодого возраста, при трудоустройстве", 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</si>
  <si>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занятости женщин - создание условий дошкольного образования для детей в возрасте трех лет", подпрограммы "Содействие трудоустройству граждан",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</si>
  <si>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улучшению положения на рынке труда не занятых трудовой деятельностью и безработных граждан", подпрограммы "Содействие трудоустройству граждан", государственной программы "Поддержка занятости населения"</t>
  </si>
  <si>
    <t>Субсидия на поддержку государственных программ субъектов Российской Федерации и муниципальных программ формирования современной городской среды в рамках основного мероприятия "Федеральный проект "Формирование комфортной городской среды", подпрограммы "Формирование комфортной городской среды", государственной программы "Жилищно-коммунальный комплекс и городская среда"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</si>
  <si>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</si>
  <si>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правонарушениях", в рамках основного мероприятия "Осуществление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правонарушениях", подпрограммы "Профилактика правонарушений", государственной программы "Профилактика правонарушений и обеспечение отдельных прав граждан"</t>
  </si>
  <si>
    <t>Объем межбюджетных трансфертов, получаемых из других бюджетов 
на 2020 и 2021 годов</t>
  </si>
  <si>
    <t>План на 2021 год</t>
  </si>
  <si>
    <t>План на 2020 год</t>
  </si>
  <si>
    <t xml:space="preserve">к решению Думы города Покачи </t>
  </si>
  <si>
    <t>от__________________№______</t>
  </si>
  <si>
    <t>Уточнение
 ЯНВАРЬ</t>
  </si>
  <si>
    <t>Рабочая к приложению 7.1</t>
  </si>
</sst>
</file>

<file path=xl/styles.xml><?xml version="1.0" encoding="utf-8"?>
<styleSheet xmlns="http://schemas.openxmlformats.org/spreadsheetml/2006/main">
  <numFmts count="1">
    <numFmt numFmtId="164" formatCode="#,##0.0;[Red]\-#,##0.0"/>
  </numFmts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5" fillId="0" borderId="0"/>
    <xf numFmtId="0" fontId="9" fillId="0" borderId="0"/>
  </cellStyleXfs>
  <cellXfs count="35">
    <xf numFmtId="0" fontId="0" fillId="0" borderId="0" xfId="0"/>
    <xf numFmtId="0" fontId="1" fillId="0" borderId="0" xfId="0" applyFont="1" applyFill="1"/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/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Fill="1"/>
    <xf numFmtId="0" fontId="8" fillId="0" borderId="1" xfId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 applyProtection="1">
      <alignment horizontal="center" vertical="center"/>
      <protection hidden="1"/>
    </xf>
    <xf numFmtId="4" fontId="8" fillId="0" borderId="1" xfId="2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Fill="1"/>
    <xf numFmtId="3" fontId="8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8" fillId="0" borderId="2" xfId="2" applyNumberFormat="1" applyFont="1" applyFill="1" applyBorder="1" applyAlignment="1" applyProtection="1">
      <alignment horizontal="left" vertical="top" wrapText="1"/>
      <protection hidden="1"/>
    </xf>
    <xf numFmtId="0" fontId="8" fillId="0" borderId="2" xfId="4" applyNumberFormat="1" applyFont="1" applyFill="1" applyBorder="1" applyAlignment="1" applyProtection="1">
      <alignment horizontal="left" vertical="top" wrapText="1"/>
      <protection hidden="1"/>
    </xf>
    <xf numFmtId="164" fontId="8" fillId="0" borderId="1" xfId="2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Alignment="1">
      <alignment horizontal="right"/>
    </xf>
    <xf numFmtId="164" fontId="8" fillId="0" borderId="1" xfId="4" applyNumberFormat="1" applyFont="1" applyFill="1" applyBorder="1" applyAlignment="1" applyProtection="1">
      <alignment horizontal="right"/>
      <protection hidden="1"/>
    </xf>
    <xf numFmtId="164" fontId="6" fillId="0" borderId="1" xfId="2" applyNumberFormat="1" applyFont="1" applyFill="1" applyBorder="1" applyAlignment="1" applyProtection="1">
      <alignment horizontal="right"/>
      <protection hidden="1"/>
    </xf>
    <xf numFmtId="0" fontId="6" fillId="0" borderId="2" xfId="2" applyNumberFormat="1" applyFont="1" applyFill="1" applyBorder="1" applyAlignment="1" applyProtection="1">
      <alignment horizontal="left" vertical="top" wrapText="1"/>
      <protection hidden="1"/>
    </xf>
    <xf numFmtId="0" fontId="6" fillId="0" borderId="2" xfId="4" applyNumberFormat="1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/>
    <xf numFmtId="0" fontId="8" fillId="2" borderId="1" xfId="1" applyFont="1" applyFill="1" applyBorder="1" applyAlignment="1">
      <alignment horizontal="center" vertical="center" wrapText="1"/>
    </xf>
    <xf numFmtId="4" fontId="8" fillId="2" borderId="1" xfId="2" applyNumberFormat="1" applyFont="1" applyFill="1" applyBorder="1" applyAlignment="1" applyProtection="1">
      <alignment horizontal="right" vertical="center"/>
      <protection hidden="1"/>
    </xf>
    <xf numFmtId="164" fontId="8" fillId="2" borderId="1" xfId="4" applyNumberFormat="1" applyFont="1" applyFill="1" applyBorder="1" applyAlignment="1" applyProtection="1">
      <alignment horizontal="right"/>
      <protection hidden="1"/>
    </xf>
    <xf numFmtId="164" fontId="8" fillId="2" borderId="1" xfId="2" applyNumberFormat="1" applyFont="1" applyFill="1" applyBorder="1" applyAlignment="1" applyProtection="1">
      <alignment horizontal="right"/>
      <protection hidden="1"/>
    </xf>
    <xf numFmtId="164" fontId="6" fillId="2" borderId="1" xfId="2" applyNumberFormat="1" applyFont="1" applyFill="1" applyBorder="1" applyAlignment="1" applyProtection="1">
      <alignment horizontal="right"/>
      <protection hidden="1"/>
    </xf>
    <xf numFmtId="4" fontId="6" fillId="2" borderId="1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</cellXfs>
  <cellStyles count="5">
    <cellStyle name="Обычный" xfId="0" builtinId="0"/>
    <cellStyle name="Обычный 2" xfId="2"/>
    <cellStyle name="Обычный 2 3" xfId="4"/>
    <cellStyle name="Обычный 3" xfId="3"/>
    <cellStyle name="Обычный_Январь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Normal="100" zoomScaleSheetLayoutView="115" workbookViewId="0">
      <selection activeCell="B2" sqref="B2:G2"/>
    </sheetView>
  </sheetViews>
  <sheetFormatPr defaultColWidth="9.140625" defaultRowHeight="15"/>
  <cols>
    <col min="1" max="1" width="83.7109375" style="3" customWidth="1"/>
    <col min="2" max="7" width="18.85546875" style="4" customWidth="1"/>
    <col min="8" max="16384" width="9.140625" style="1"/>
  </cols>
  <sheetData>
    <row r="1" spans="1:8" ht="15.75" customHeight="1">
      <c r="A1" s="2"/>
      <c r="B1" s="33" t="s">
        <v>48</v>
      </c>
      <c r="C1" s="33"/>
      <c r="D1" s="33"/>
      <c r="E1" s="33"/>
      <c r="F1" s="33"/>
      <c r="G1" s="33"/>
      <c r="H1" s="24"/>
    </row>
    <row r="2" spans="1:8" ht="15.75" customHeight="1">
      <c r="A2" s="2"/>
      <c r="B2" s="33" t="s">
        <v>45</v>
      </c>
      <c r="C2" s="33"/>
      <c r="D2" s="33"/>
      <c r="E2" s="33"/>
      <c r="F2" s="33"/>
      <c r="G2" s="33"/>
      <c r="H2" s="25"/>
    </row>
    <row r="3" spans="1:8" ht="15.75">
      <c r="A3" s="2"/>
      <c r="B3" s="19"/>
      <c r="C3" s="19"/>
      <c r="D3" s="34" t="s">
        <v>46</v>
      </c>
      <c r="E3" s="34"/>
      <c r="F3" s="34"/>
      <c r="G3" s="34"/>
      <c r="H3" s="19"/>
    </row>
    <row r="4" spans="1:8" ht="15.75">
      <c r="A4" s="2"/>
      <c r="B4" s="19"/>
      <c r="C4" s="19"/>
      <c r="D4" s="19"/>
      <c r="E4" s="19"/>
      <c r="F4" s="19"/>
      <c r="G4" s="19"/>
    </row>
    <row r="5" spans="1:8" ht="15.75">
      <c r="A5" s="2"/>
      <c r="B5" s="19"/>
      <c r="C5" s="19"/>
      <c r="D5" s="19"/>
      <c r="E5" s="19"/>
      <c r="F5" s="19"/>
      <c r="G5" s="19"/>
    </row>
    <row r="6" spans="1:8" ht="18.75" customHeight="1">
      <c r="A6" s="1"/>
      <c r="B6" s="5"/>
      <c r="C6" s="5"/>
      <c r="D6" s="5"/>
      <c r="E6" s="5"/>
      <c r="F6" s="5"/>
      <c r="G6" s="5"/>
    </row>
    <row r="7" spans="1:8" ht="42" customHeight="1">
      <c r="A7" s="32" t="s">
        <v>42</v>
      </c>
      <c r="B7" s="32"/>
      <c r="C7" s="32"/>
      <c r="D7" s="32"/>
      <c r="E7" s="32"/>
      <c r="F7" s="32"/>
      <c r="G7" s="32"/>
    </row>
    <row r="8" spans="1:8" s="8" customFormat="1" ht="18" customHeight="1">
      <c r="A8" s="6"/>
      <c r="B8" s="7"/>
      <c r="C8" s="7"/>
      <c r="D8" s="7"/>
      <c r="E8" s="7"/>
      <c r="F8" s="7"/>
      <c r="G8" s="7" t="s">
        <v>5</v>
      </c>
    </row>
    <row r="9" spans="1:8" s="8" customFormat="1" ht="25.5">
      <c r="A9" s="9" t="s">
        <v>0</v>
      </c>
      <c r="B9" s="9" t="s">
        <v>44</v>
      </c>
      <c r="C9" s="26" t="s">
        <v>47</v>
      </c>
      <c r="D9" s="9" t="s">
        <v>44</v>
      </c>
      <c r="E9" s="9" t="s">
        <v>43</v>
      </c>
      <c r="F9" s="26" t="s">
        <v>47</v>
      </c>
      <c r="G9" s="9" t="s">
        <v>43</v>
      </c>
    </row>
    <row r="10" spans="1:8" s="12" customFormat="1" ht="21" customHeight="1">
      <c r="A10" s="10" t="s">
        <v>2</v>
      </c>
      <c r="B10" s="11">
        <f>SUM(B11:B24)</f>
        <v>90576300</v>
      </c>
      <c r="C10" s="27">
        <f t="shared" ref="C10:D10" si="0">SUM(C11:C24)</f>
        <v>0</v>
      </c>
      <c r="D10" s="11">
        <f t="shared" si="0"/>
        <v>90576300</v>
      </c>
      <c r="E10" s="11">
        <f>SUM(E11:E24)</f>
        <v>74391500</v>
      </c>
      <c r="F10" s="27">
        <f t="shared" ref="F10:G10" si="1">SUM(F11:F24)</f>
        <v>0</v>
      </c>
      <c r="G10" s="11">
        <f t="shared" si="1"/>
        <v>74391500</v>
      </c>
    </row>
    <row r="11" spans="1:8" s="8" customFormat="1" ht="51">
      <c r="A11" s="17" t="s">
        <v>6</v>
      </c>
      <c r="B11" s="20">
        <v>7544000</v>
      </c>
      <c r="C11" s="28">
        <v>0</v>
      </c>
      <c r="D11" s="20">
        <f>B11+C11</f>
        <v>7544000</v>
      </c>
      <c r="E11" s="20">
        <v>8938800</v>
      </c>
      <c r="F11" s="28">
        <v>0</v>
      </c>
      <c r="G11" s="20">
        <f>E11+F11</f>
        <v>8938800</v>
      </c>
    </row>
    <row r="12" spans="1:8" s="8" customFormat="1" ht="63.75">
      <c r="A12" s="17" t="s">
        <v>7</v>
      </c>
      <c r="B12" s="20">
        <v>7966000</v>
      </c>
      <c r="C12" s="28">
        <v>0</v>
      </c>
      <c r="D12" s="20">
        <f t="shared" ref="D12:D50" si="2">B12+C12</f>
        <v>7966000</v>
      </c>
      <c r="E12" s="20">
        <v>0</v>
      </c>
      <c r="F12" s="28">
        <v>0</v>
      </c>
      <c r="G12" s="20">
        <f t="shared" ref="G12:G50" si="3">E12+F12</f>
        <v>0</v>
      </c>
    </row>
    <row r="13" spans="1:8" s="8" customFormat="1" ht="51">
      <c r="A13" s="17" t="s">
        <v>8</v>
      </c>
      <c r="B13" s="20">
        <v>61000</v>
      </c>
      <c r="C13" s="28">
        <v>0</v>
      </c>
      <c r="D13" s="20">
        <f t="shared" si="2"/>
        <v>61000</v>
      </c>
      <c r="E13" s="20">
        <v>68800</v>
      </c>
      <c r="F13" s="28">
        <v>0</v>
      </c>
      <c r="G13" s="20">
        <f t="shared" si="3"/>
        <v>68800</v>
      </c>
    </row>
    <row r="14" spans="1:8" s="8" customFormat="1" ht="51">
      <c r="A14" s="17" t="s">
        <v>17</v>
      </c>
      <c r="B14" s="20">
        <v>4792700</v>
      </c>
      <c r="C14" s="28">
        <v>0</v>
      </c>
      <c r="D14" s="20">
        <f t="shared" si="2"/>
        <v>4792700</v>
      </c>
      <c r="E14" s="20">
        <v>4792700</v>
      </c>
      <c r="F14" s="28">
        <v>0</v>
      </c>
      <c r="G14" s="20">
        <f t="shared" si="3"/>
        <v>4792700</v>
      </c>
    </row>
    <row r="15" spans="1:8" s="8" customFormat="1" ht="89.25">
      <c r="A15" s="17" t="s">
        <v>19</v>
      </c>
      <c r="B15" s="20">
        <v>4403500</v>
      </c>
      <c r="C15" s="28">
        <v>0</v>
      </c>
      <c r="D15" s="20">
        <f t="shared" si="2"/>
        <v>4403500</v>
      </c>
      <c r="E15" s="20">
        <v>4314300</v>
      </c>
      <c r="F15" s="28">
        <v>0</v>
      </c>
      <c r="G15" s="20">
        <f t="shared" si="3"/>
        <v>4314300</v>
      </c>
    </row>
    <row r="16" spans="1:8" s="8" customFormat="1" ht="51">
      <c r="A16" s="17" t="s">
        <v>21</v>
      </c>
      <c r="B16" s="20">
        <v>286100</v>
      </c>
      <c r="C16" s="28">
        <v>0</v>
      </c>
      <c r="D16" s="20">
        <f t="shared" si="2"/>
        <v>286100</v>
      </c>
      <c r="E16" s="20">
        <v>285500</v>
      </c>
      <c r="F16" s="28">
        <v>0</v>
      </c>
      <c r="G16" s="20">
        <f t="shared" si="3"/>
        <v>285500</v>
      </c>
    </row>
    <row r="17" spans="1:7" s="8" customFormat="1" ht="51">
      <c r="A17" s="17" t="s">
        <v>21</v>
      </c>
      <c r="B17" s="20">
        <v>28400</v>
      </c>
      <c r="C17" s="28">
        <v>0</v>
      </c>
      <c r="D17" s="20">
        <f t="shared" si="2"/>
        <v>28400</v>
      </c>
      <c r="E17" s="20">
        <v>28400</v>
      </c>
      <c r="F17" s="28">
        <v>0</v>
      </c>
      <c r="G17" s="20">
        <f t="shared" si="3"/>
        <v>28400</v>
      </c>
    </row>
    <row r="18" spans="1:7" s="8" customFormat="1" ht="51">
      <c r="A18" s="17" t="s">
        <v>21</v>
      </c>
      <c r="B18" s="20">
        <v>434500</v>
      </c>
      <c r="C18" s="28">
        <v>0</v>
      </c>
      <c r="D18" s="20">
        <f t="shared" si="2"/>
        <v>434500</v>
      </c>
      <c r="E18" s="20">
        <v>616000</v>
      </c>
      <c r="F18" s="28">
        <v>0</v>
      </c>
      <c r="G18" s="20">
        <f t="shared" si="3"/>
        <v>616000</v>
      </c>
    </row>
    <row r="19" spans="1:7" s="8" customFormat="1" ht="54.75" customHeight="1">
      <c r="A19" s="17" t="s">
        <v>22</v>
      </c>
      <c r="B19" s="20">
        <v>4047700</v>
      </c>
      <c r="C19" s="28">
        <v>0</v>
      </c>
      <c r="D19" s="20">
        <f t="shared" si="2"/>
        <v>4047700</v>
      </c>
      <c r="E19" s="20">
        <v>4047700</v>
      </c>
      <c r="F19" s="28">
        <v>0</v>
      </c>
      <c r="G19" s="20">
        <f t="shared" si="3"/>
        <v>4047700</v>
      </c>
    </row>
    <row r="20" spans="1:7" s="8" customFormat="1" ht="63.75">
      <c r="A20" s="17" t="s">
        <v>23</v>
      </c>
      <c r="B20" s="20">
        <v>31236400</v>
      </c>
      <c r="C20" s="28">
        <v>0</v>
      </c>
      <c r="D20" s="20">
        <f t="shared" si="2"/>
        <v>31236400</v>
      </c>
      <c r="E20" s="20">
        <v>23260800</v>
      </c>
      <c r="F20" s="28">
        <v>0</v>
      </c>
      <c r="G20" s="20">
        <f t="shared" si="3"/>
        <v>23260800</v>
      </c>
    </row>
    <row r="21" spans="1:7" s="8" customFormat="1" ht="63.75">
      <c r="A21" s="17" t="s">
        <v>24</v>
      </c>
      <c r="B21" s="20">
        <v>19659000</v>
      </c>
      <c r="C21" s="28">
        <v>0</v>
      </c>
      <c r="D21" s="20">
        <f t="shared" si="2"/>
        <v>19659000</v>
      </c>
      <c r="E21" s="20">
        <v>19294700</v>
      </c>
      <c r="F21" s="28">
        <v>0</v>
      </c>
      <c r="G21" s="20">
        <f t="shared" si="3"/>
        <v>19294700</v>
      </c>
    </row>
    <row r="22" spans="1:7" s="8" customFormat="1" ht="76.5">
      <c r="A22" s="17" t="s">
        <v>28</v>
      </c>
      <c r="B22" s="20">
        <v>2329500</v>
      </c>
      <c r="C22" s="28">
        <v>0</v>
      </c>
      <c r="D22" s="20">
        <f t="shared" si="2"/>
        <v>2329500</v>
      </c>
      <c r="E22" s="20">
        <v>2329500</v>
      </c>
      <c r="F22" s="28">
        <v>0</v>
      </c>
      <c r="G22" s="20">
        <f t="shared" si="3"/>
        <v>2329500</v>
      </c>
    </row>
    <row r="23" spans="1:7" s="12" customFormat="1" ht="102">
      <c r="A23" s="17" t="s">
        <v>30</v>
      </c>
      <c r="B23" s="20">
        <v>522400</v>
      </c>
      <c r="C23" s="28">
        <v>0</v>
      </c>
      <c r="D23" s="20">
        <f t="shared" si="2"/>
        <v>522400</v>
      </c>
      <c r="E23" s="20">
        <v>522400</v>
      </c>
      <c r="F23" s="28">
        <v>0</v>
      </c>
      <c r="G23" s="20">
        <f t="shared" si="3"/>
        <v>522400</v>
      </c>
    </row>
    <row r="24" spans="1:7" s="8" customFormat="1" ht="63.75">
      <c r="A24" s="17" t="s">
        <v>39</v>
      </c>
      <c r="B24" s="20">
        <v>7265100</v>
      </c>
      <c r="C24" s="28">
        <v>0</v>
      </c>
      <c r="D24" s="20">
        <f t="shared" si="2"/>
        <v>7265100</v>
      </c>
      <c r="E24" s="20">
        <v>5891900</v>
      </c>
      <c r="F24" s="28">
        <v>0</v>
      </c>
      <c r="G24" s="20">
        <f t="shared" si="3"/>
        <v>5891900</v>
      </c>
    </row>
    <row r="25" spans="1:7" s="8" customFormat="1" ht="12.75">
      <c r="A25" s="13" t="s">
        <v>3</v>
      </c>
      <c r="B25" s="11">
        <f t="shared" ref="B25:G25" si="4">SUM(B26:B45)</f>
        <v>527506600</v>
      </c>
      <c r="C25" s="27">
        <f t="shared" si="4"/>
        <v>1462700</v>
      </c>
      <c r="D25" s="11">
        <f t="shared" si="4"/>
        <v>528969300</v>
      </c>
      <c r="E25" s="11">
        <f t="shared" si="4"/>
        <v>530293600</v>
      </c>
      <c r="F25" s="27">
        <f t="shared" si="4"/>
        <v>984700</v>
      </c>
      <c r="G25" s="11">
        <f t="shared" si="4"/>
        <v>531278300</v>
      </c>
    </row>
    <row r="26" spans="1:7" s="8" customFormat="1" ht="76.5">
      <c r="A26" s="16" t="s">
        <v>9</v>
      </c>
      <c r="B26" s="18">
        <v>66700</v>
      </c>
      <c r="C26" s="29">
        <v>0</v>
      </c>
      <c r="D26" s="20">
        <f t="shared" si="2"/>
        <v>66700</v>
      </c>
      <c r="E26" s="18">
        <v>66700</v>
      </c>
      <c r="F26" s="29">
        <v>0</v>
      </c>
      <c r="G26" s="20">
        <f t="shared" si="3"/>
        <v>66700</v>
      </c>
    </row>
    <row r="27" spans="1:7" s="8" customFormat="1" ht="63.75">
      <c r="A27" s="16" t="s">
        <v>10</v>
      </c>
      <c r="B27" s="18">
        <v>451800</v>
      </c>
      <c r="C27" s="29">
        <v>0</v>
      </c>
      <c r="D27" s="20">
        <f t="shared" si="2"/>
        <v>451800</v>
      </c>
      <c r="E27" s="18">
        <v>451800</v>
      </c>
      <c r="F27" s="29">
        <v>0</v>
      </c>
      <c r="G27" s="20">
        <f t="shared" si="3"/>
        <v>451800</v>
      </c>
    </row>
    <row r="28" spans="1:7" s="8" customFormat="1" ht="89.25">
      <c r="A28" s="22" t="s">
        <v>40</v>
      </c>
      <c r="B28" s="18">
        <v>116300</v>
      </c>
      <c r="C28" s="29">
        <v>0</v>
      </c>
      <c r="D28" s="20">
        <f t="shared" si="2"/>
        <v>116300</v>
      </c>
      <c r="E28" s="18">
        <v>116300</v>
      </c>
      <c r="F28" s="29">
        <v>0</v>
      </c>
      <c r="G28" s="20">
        <f t="shared" si="3"/>
        <v>116300</v>
      </c>
    </row>
    <row r="29" spans="1:7" s="8" customFormat="1" ht="68.25" customHeight="1">
      <c r="A29" s="16" t="s">
        <v>11</v>
      </c>
      <c r="B29" s="21">
        <f t="shared" ref="B29:E29" si="5">6582800+201900</f>
        <v>6784700</v>
      </c>
      <c r="C29" s="30">
        <v>0</v>
      </c>
      <c r="D29" s="20">
        <f t="shared" si="2"/>
        <v>6784700</v>
      </c>
      <c r="E29" s="21">
        <f t="shared" si="5"/>
        <v>6784700</v>
      </c>
      <c r="F29" s="30">
        <v>0</v>
      </c>
      <c r="G29" s="20">
        <f t="shared" si="3"/>
        <v>6784700</v>
      </c>
    </row>
    <row r="30" spans="1:7" s="8" customFormat="1" ht="153">
      <c r="A30" s="16" t="s">
        <v>12</v>
      </c>
      <c r="B30" s="18">
        <v>6600</v>
      </c>
      <c r="C30" s="29">
        <v>0</v>
      </c>
      <c r="D30" s="20">
        <f t="shared" si="2"/>
        <v>6600</v>
      </c>
      <c r="E30" s="18">
        <v>6600</v>
      </c>
      <c r="F30" s="29">
        <v>0</v>
      </c>
      <c r="G30" s="20">
        <f t="shared" si="3"/>
        <v>6600</v>
      </c>
    </row>
    <row r="31" spans="1:7" s="8" customFormat="1" ht="63.75">
      <c r="A31" s="16" t="s">
        <v>13</v>
      </c>
      <c r="B31" s="18">
        <v>262600</v>
      </c>
      <c r="C31" s="29">
        <v>0</v>
      </c>
      <c r="D31" s="20">
        <f t="shared" si="2"/>
        <v>262600</v>
      </c>
      <c r="E31" s="18">
        <v>273300</v>
      </c>
      <c r="F31" s="29">
        <v>0</v>
      </c>
      <c r="G31" s="20">
        <f t="shared" si="3"/>
        <v>273300</v>
      </c>
    </row>
    <row r="32" spans="1:7" s="8" customFormat="1" ht="60" customHeight="1">
      <c r="A32" s="23" t="s">
        <v>15</v>
      </c>
      <c r="B32" s="18">
        <v>1720400</v>
      </c>
      <c r="C32" s="29">
        <v>0</v>
      </c>
      <c r="D32" s="20">
        <f t="shared" si="2"/>
        <v>1720400</v>
      </c>
      <c r="E32" s="18">
        <v>1780100</v>
      </c>
      <c r="F32" s="29">
        <v>0</v>
      </c>
      <c r="G32" s="20">
        <f t="shared" si="3"/>
        <v>1780100</v>
      </c>
    </row>
    <row r="33" spans="1:7" s="8" customFormat="1" ht="153">
      <c r="A33" s="22" t="s">
        <v>41</v>
      </c>
      <c r="B33" s="18">
        <v>802000</v>
      </c>
      <c r="C33" s="29">
        <v>0</v>
      </c>
      <c r="D33" s="20">
        <f t="shared" si="2"/>
        <v>802000</v>
      </c>
      <c r="E33" s="18">
        <v>802000</v>
      </c>
      <c r="F33" s="29">
        <v>0</v>
      </c>
      <c r="G33" s="20">
        <f t="shared" si="3"/>
        <v>802000</v>
      </c>
    </row>
    <row r="34" spans="1:7" s="8" customFormat="1" ht="51">
      <c r="A34" s="16" t="s">
        <v>14</v>
      </c>
      <c r="B34" s="18">
        <v>3479100</v>
      </c>
      <c r="C34" s="29">
        <v>0</v>
      </c>
      <c r="D34" s="20">
        <f t="shared" si="2"/>
        <v>3479100</v>
      </c>
      <c r="E34" s="18">
        <v>3479100</v>
      </c>
      <c r="F34" s="29">
        <v>0</v>
      </c>
      <c r="G34" s="20">
        <f t="shared" si="3"/>
        <v>3479100</v>
      </c>
    </row>
    <row r="35" spans="1:7" s="8" customFormat="1" ht="114.75">
      <c r="A35" s="16" t="s">
        <v>16</v>
      </c>
      <c r="B35" s="18">
        <f>1427000+628400</f>
        <v>2055400</v>
      </c>
      <c r="C35" s="29">
        <v>1462700</v>
      </c>
      <c r="D35" s="20">
        <f t="shared" si="2"/>
        <v>3518100</v>
      </c>
      <c r="E35" s="18">
        <f>1802600+628400</f>
        <v>2431000</v>
      </c>
      <c r="F35" s="29">
        <v>984700</v>
      </c>
      <c r="G35" s="20">
        <f t="shared" si="3"/>
        <v>3415700</v>
      </c>
    </row>
    <row r="36" spans="1:7" s="8" customFormat="1" ht="51">
      <c r="A36" s="16" t="s">
        <v>18</v>
      </c>
      <c r="B36" s="18">
        <v>596000</v>
      </c>
      <c r="C36" s="29">
        <v>0</v>
      </c>
      <c r="D36" s="20">
        <f t="shared" si="2"/>
        <v>596000</v>
      </c>
      <c r="E36" s="18">
        <v>596000</v>
      </c>
      <c r="F36" s="29">
        <v>0</v>
      </c>
      <c r="G36" s="20">
        <f t="shared" si="3"/>
        <v>596000</v>
      </c>
    </row>
    <row r="37" spans="1:7" s="8" customFormat="1" ht="102">
      <c r="A37" s="16" t="s">
        <v>20</v>
      </c>
      <c r="B37" s="18">
        <v>166100</v>
      </c>
      <c r="C37" s="29">
        <v>0</v>
      </c>
      <c r="D37" s="20">
        <f t="shared" si="2"/>
        <v>166100</v>
      </c>
      <c r="E37" s="18">
        <v>166100</v>
      </c>
      <c r="F37" s="29">
        <v>0</v>
      </c>
      <c r="G37" s="20">
        <f t="shared" si="3"/>
        <v>166100</v>
      </c>
    </row>
    <row r="38" spans="1:7" s="8" customFormat="1" ht="76.5">
      <c r="A38" s="16" t="s">
        <v>25</v>
      </c>
      <c r="B38" s="18">
        <v>13519000</v>
      </c>
      <c r="C38" s="29">
        <v>0</v>
      </c>
      <c r="D38" s="20">
        <f t="shared" si="2"/>
        <v>13519000</v>
      </c>
      <c r="E38" s="18">
        <v>13519000</v>
      </c>
      <c r="F38" s="29">
        <v>0</v>
      </c>
      <c r="G38" s="20">
        <f t="shared" si="3"/>
        <v>13519000</v>
      </c>
    </row>
    <row r="39" spans="1:7" s="8" customFormat="1" ht="102">
      <c r="A39" s="16" t="s">
        <v>26</v>
      </c>
      <c r="B39" s="18">
        <v>20410800</v>
      </c>
      <c r="C39" s="29">
        <v>0</v>
      </c>
      <c r="D39" s="20">
        <f t="shared" si="2"/>
        <v>20410800</v>
      </c>
      <c r="E39" s="18">
        <v>20410800</v>
      </c>
      <c r="F39" s="29">
        <v>0</v>
      </c>
      <c r="G39" s="20">
        <f t="shared" si="3"/>
        <v>20410800</v>
      </c>
    </row>
    <row r="40" spans="1:7" s="8" customFormat="1" ht="89.25">
      <c r="A40" s="16" t="s">
        <v>27</v>
      </c>
      <c r="B40" s="18">
        <v>455186900</v>
      </c>
      <c r="C40" s="29">
        <v>0</v>
      </c>
      <c r="D40" s="20">
        <f t="shared" si="2"/>
        <v>455186900</v>
      </c>
      <c r="E40" s="18">
        <v>455186900</v>
      </c>
      <c r="F40" s="29">
        <v>0</v>
      </c>
      <c r="G40" s="20">
        <f t="shared" si="3"/>
        <v>455186900</v>
      </c>
    </row>
    <row r="41" spans="1:7" s="8" customFormat="1" ht="63.75">
      <c r="A41" s="16" t="s">
        <v>29</v>
      </c>
      <c r="B41" s="18">
        <v>3351900</v>
      </c>
      <c r="C41" s="29">
        <v>0</v>
      </c>
      <c r="D41" s="20">
        <f t="shared" si="2"/>
        <v>3351900</v>
      </c>
      <c r="E41" s="18">
        <v>3351900</v>
      </c>
      <c r="F41" s="29">
        <v>0</v>
      </c>
      <c r="G41" s="20">
        <f t="shared" si="3"/>
        <v>3351900</v>
      </c>
    </row>
    <row r="42" spans="1:7" s="8" customFormat="1" ht="76.5">
      <c r="A42" s="16" t="s">
        <v>31</v>
      </c>
      <c r="B42" s="18">
        <v>1365700</v>
      </c>
      <c r="C42" s="29">
        <v>0</v>
      </c>
      <c r="D42" s="20">
        <f t="shared" si="2"/>
        <v>1365700</v>
      </c>
      <c r="E42" s="18">
        <v>1365700</v>
      </c>
      <c r="F42" s="29">
        <v>0</v>
      </c>
      <c r="G42" s="20">
        <f t="shared" si="3"/>
        <v>1365700</v>
      </c>
    </row>
    <row r="43" spans="1:7" s="8" customFormat="1" ht="89.25">
      <c r="A43" s="16" t="s">
        <v>32</v>
      </c>
      <c r="B43" s="18">
        <v>9176800</v>
      </c>
      <c r="C43" s="29">
        <v>0</v>
      </c>
      <c r="D43" s="20">
        <f t="shared" si="2"/>
        <v>9176800</v>
      </c>
      <c r="E43" s="18">
        <v>9921100</v>
      </c>
      <c r="F43" s="29">
        <v>0</v>
      </c>
      <c r="G43" s="20">
        <f t="shared" si="3"/>
        <v>9921100</v>
      </c>
    </row>
    <row r="44" spans="1:7" s="12" customFormat="1" ht="89.25">
      <c r="A44" s="16" t="s">
        <v>33</v>
      </c>
      <c r="B44" s="18">
        <v>7984000</v>
      </c>
      <c r="C44" s="29">
        <v>0</v>
      </c>
      <c r="D44" s="20">
        <f t="shared" si="2"/>
        <v>7984000</v>
      </c>
      <c r="E44" s="18">
        <v>9580800</v>
      </c>
      <c r="F44" s="29">
        <v>0</v>
      </c>
      <c r="G44" s="20">
        <f t="shared" si="3"/>
        <v>9580800</v>
      </c>
    </row>
    <row r="45" spans="1:7" s="8" customFormat="1" ht="76.5">
      <c r="A45" s="16" t="s">
        <v>34</v>
      </c>
      <c r="B45" s="18">
        <v>3800</v>
      </c>
      <c r="C45" s="29">
        <v>0</v>
      </c>
      <c r="D45" s="20">
        <f t="shared" si="2"/>
        <v>3800</v>
      </c>
      <c r="E45" s="18">
        <v>3700</v>
      </c>
      <c r="F45" s="29">
        <v>0</v>
      </c>
      <c r="G45" s="20">
        <f t="shared" si="3"/>
        <v>3700</v>
      </c>
    </row>
    <row r="46" spans="1:7">
      <c r="A46" s="13" t="s">
        <v>1</v>
      </c>
      <c r="B46" s="11">
        <f t="shared" ref="B46:G46" si="6">B47+B48+B49+B50</f>
        <v>2418000</v>
      </c>
      <c r="C46" s="27">
        <f t="shared" si="6"/>
        <v>0</v>
      </c>
      <c r="D46" s="11">
        <f t="shared" si="6"/>
        <v>2418000</v>
      </c>
      <c r="E46" s="11">
        <f t="shared" si="6"/>
        <v>2418000</v>
      </c>
      <c r="F46" s="27">
        <f t="shared" si="6"/>
        <v>0</v>
      </c>
      <c r="G46" s="11">
        <f t="shared" si="6"/>
        <v>2418000</v>
      </c>
    </row>
    <row r="47" spans="1:7" ht="63.75">
      <c r="A47" s="16" t="s">
        <v>35</v>
      </c>
      <c r="B47" s="18">
        <v>89400</v>
      </c>
      <c r="C47" s="29">
        <v>0</v>
      </c>
      <c r="D47" s="20">
        <f t="shared" si="2"/>
        <v>89400</v>
      </c>
      <c r="E47" s="18">
        <v>89400</v>
      </c>
      <c r="F47" s="29">
        <v>0</v>
      </c>
      <c r="G47" s="20">
        <f t="shared" si="3"/>
        <v>89400</v>
      </c>
    </row>
    <row r="48" spans="1:7" ht="63.75">
      <c r="A48" s="16" t="s">
        <v>36</v>
      </c>
      <c r="B48" s="18">
        <v>72700</v>
      </c>
      <c r="C48" s="29">
        <v>0</v>
      </c>
      <c r="D48" s="20">
        <f t="shared" si="2"/>
        <v>72700</v>
      </c>
      <c r="E48" s="18">
        <v>72700</v>
      </c>
      <c r="F48" s="29">
        <v>0</v>
      </c>
      <c r="G48" s="20">
        <f t="shared" si="3"/>
        <v>72700</v>
      </c>
    </row>
    <row r="49" spans="1:7" ht="51">
      <c r="A49" s="16" t="s">
        <v>37</v>
      </c>
      <c r="B49" s="18">
        <v>50000</v>
      </c>
      <c r="C49" s="29">
        <v>0</v>
      </c>
      <c r="D49" s="20">
        <f t="shared" si="2"/>
        <v>50000</v>
      </c>
      <c r="E49" s="18">
        <v>50000</v>
      </c>
      <c r="F49" s="29">
        <v>0</v>
      </c>
      <c r="G49" s="20">
        <f t="shared" si="3"/>
        <v>50000</v>
      </c>
    </row>
    <row r="50" spans="1:7" ht="51">
      <c r="A50" s="16" t="s">
        <v>38</v>
      </c>
      <c r="B50" s="18">
        <v>2205900</v>
      </c>
      <c r="C50" s="29">
        <v>0</v>
      </c>
      <c r="D50" s="20">
        <f t="shared" si="2"/>
        <v>2205900</v>
      </c>
      <c r="E50" s="18">
        <v>2205900</v>
      </c>
      <c r="F50" s="29">
        <v>0</v>
      </c>
      <c r="G50" s="20">
        <f t="shared" si="3"/>
        <v>2205900</v>
      </c>
    </row>
    <row r="51" spans="1:7">
      <c r="A51" s="14" t="s">
        <v>4</v>
      </c>
      <c r="B51" s="15">
        <f t="shared" ref="B51:G51" si="7">B10+B25+B46</f>
        <v>620500900</v>
      </c>
      <c r="C51" s="31">
        <f t="shared" si="7"/>
        <v>1462700</v>
      </c>
      <c r="D51" s="15">
        <f t="shared" si="7"/>
        <v>621963600</v>
      </c>
      <c r="E51" s="15">
        <f t="shared" si="7"/>
        <v>607103100</v>
      </c>
      <c r="F51" s="31">
        <f t="shared" si="7"/>
        <v>984700</v>
      </c>
      <c r="G51" s="15">
        <f t="shared" si="7"/>
        <v>608087800</v>
      </c>
    </row>
  </sheetData>
  <mergeCells count="4">
    <mergeCell ref="A7:G7"/>
    <mergeCell ref="B1:G1"/>
    <mergeCell ref="B2:G2"/>
    <mergeCell ref="D3:G3"/>
  </mergeCells>
  <pageMargins left="1.3779527559055118" right="0.39370078740157483" top="0.39370078740157483" bottom="0.78740157480314965" header="0.11811023622047245" footer="0.31496062992125984"/>
  <pageSetup paperSize="9" scale="60" firstPageNumber="105" orientation="portrait" useFirstPageNumber="1" r:id="rId1"/>
  <headerFooter scaleWithDoc="0">
    <oddHeader>&amp;C&amp;8&amp;P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Normal="100" zoomScaleSheetLayoutView="115" workbookViewId="0">
      <selection activeCell="B1" sqref="B1:G1"/>
    </sheetView>
  </sheetViews>
  <sheetFormatPr defaultColWidth="9.140625" defaultRowHeight="15"/>
  <cols>
    <col min="1" max="1" width="83.7109375" style="3" customWidth="1"/>
    <col min="2" max="3" width="18.85546875" style="4" hidden="1" customWidth="1"/>
    <col min="4" max="4" width="18.85546875" style="4" customWidth="1"/>
    <col min="5" max="6" width="18.85546875" style="4" hidden="1" customWidth="1"/>
    <col min="7" max="7" width="18.85546875" style="4" customWidth="1"/>
    <col min="8" max="16384" width="9.140625" style="1"/>
  </cols>
  <sheetData>
    <row r="1" spans="1:8" ht="15.75" customHeight="1">
      <c r="A1" s="2"/>
      <c r="B1" s="33" t="s">
        <v>48</v>
      </c>
      <c r="C1" s="33"/>
      <c r="D1" s="33"/>
      <c r="E1" s="33"/>
      <c r="F1" s="33"/>
      <c r="G1" s="33"/>
      <c r="H1" s="24"/>
    </row>
    <row r="2" spans="1:8" ht="15.75" customHeight="1">
      <c r="A2" s="2"/>
      <c r="B2" s="33" t="s">
        <v>45</v>
      </c>
      <c r="C2" s="33"/>
      <c r="D2" s="33"/>
      <c r="E2" s="33"/>
      <c r="F2" s="33"/>
      <c r="G2" s="33"/>
      <c r="H2" s="25"/>
    </row>
    <row r="3" spans="1:8" ht="15.75">
      <c r="A3" s="2"/>
      <c r="B3" s="19"/>
      <c r="C3" s="19"/>
      <c r="D3" s="34" t="s">
        <v>46</v>
      </c>
      <c r="E3" s="34"/>
      <c r="F3" s="34"/>
      <c r="G3" s="34"/>
      <c r="H3" s="19"/>
    </row>
    <row r="4" spans="1:8" ht="15.75">
      <c r="A4" s="2"/>
      <c r="B4" s="19"/>
      <c r="C4" s="19"/>
      <c r="D4" s="19"/>
      <c r="E4" s="19"/>
      <c r="F4" s="19"/>
      <c r="G4" s="19"/>
    </row>
    <row r="5" spans="1:8" ht="15.75">
      <c r="A5" s="2"/>
      <c r="B5" s="19"/>
      <c r="C5" s="19"/>
      <c r="D5" s="19"/>
      <c r="E5" s="19"/>
      <c r="F5" s="19"/>
      <c r="G5" s="19"/>
    </row>
    <row r="6" spans="1:8" ht="18.75" customHeight="1">
      <c r="A6" s="1"/>
      <c r="B6" s="5"/>
      <c r="C6" s="5"/>
      <c r="D6" s="5"/>
      <c r="E6" s="5"/>
      <c r="F6" s="5"/>
      <c r="G6" s="5"/>
    </row>
    <row r="7" spans="1:8" ht="42" customHeight="1">
      <c r="A7" s="32" t="s">
        <v>42</v>
      </c>
      <c r="B7" s="32"/>
      <c r="C7" s="32"/>
      <c r="D7" s="32"/>
      <c r="E7" s="32"/>
      <c r="F7" s="32"/>
      <c r="G7" s="32"/>
    </row>
    <row r="8" spans="1:8" s="8" customFormat="1" ht="18" customHeight="1">
      <c r="A8" s="6"/>
      <c r="B8" s="7"/>
      <c r="C8" s="7"/>
      <c r="D8" s="7"/>
      <c r="E8" s="7"/>
      <c r="F8" s="7"/>
      <c r="G8" s="7" t="s">
        <v>5</v>
      </c>
    </row>
    <row r="9" spans="1:8" s="8" customFormat="1" ht="25.5">
      <c r="A9" s="9" t="s">
        <v>0</v>
      </c>
      <c r="B9" s="9" t="s">
        <v>44</v>
      </c>
      <c r="C9" s="26" t="s">
        <v>47</v>
      </c>
      <c r="D9" s="9" t="s">
        <v>44</v>
      </c>
      <c r="E9" s="9" t="s">
        <v>43</v>
      </c>
      <c r="F9" s="26" t="s">
        <v>47</v>
      </c>
      <c r="G9" s="9" t="s">
        <v>43</v>
      </c>
    </row>
    <row r="10" spans="1:8" s="12" customFormat="1" ht="21" customHeight="1">
      <c r="A10" s="10" t="s">
        <v>2</v>
      </c>
      <c r="B10" s="11">
        <f>SUM(B11:B24)</f>
        <v>90576300</v>
      </c>
      <c r="C10" s="27">
        <f t="shared" ref="C10:D10" si="0">SUM(C11:C24)</f>
        <v>0</v>
      </c>
      <c r="D10" s="11">
        <f t="shared" si="0"/>
        <v>90576300</v>
      </c>
      <c r="E10" s="11">
        <f>SUM(E11:E24)</f>
        <v>74391500</v>
      </c>
      <c r="F10" s="27">
        <f t="shared" ref="F10:G10" si="1">SUM(F11:F24)</f>
        <v>0</v>
      </c>
      <c r="G10" s="11">
        <f t="shared" si="1"/>
        <v>74391500</v>
      </c>
    </row>
    <row r="11" spans="1:8" s="8" customFormat="1" ht="51">
      <c r="A11" s="17" t="s">
        <v>6</v>
      </c>
      <c r="B11" s="20">
        <v>7544000</v>
      </c>
      <c r="C11" s="28">
        <v>0</v>
      </c>
      <c r="D11" s="20">
        <f>B11+C11</f>
        <v>7544000</v>
      </c>
      <c r="E11" s="20">
        <v>8938800</v>
      </c>
      <c r="F11" s="28">
        <v>0</v>
      </c>
      <c r="G11" s="20">
        <f>E11+F11</f>
        <v>8938800</v>
      </c>
    </row>
    <row r="12" spans="1:8" s="8" customFormat="1" ht="63.75">
      <c r="A12" s="17" t="s">
        <v>7</v>
      </c>
      <c r="B12" s="20">
        <v>7966000</v>
      </c>
      <c r="C12" s="28">
        <v>0</v>
      </c>
      <c r="D12" s="20">
        <f t="shared" ref="D12:D50" si="2">B12+C12</f>
        <v>7966000</v>
      </c>
      <c r="E12" s="20">
        <v>0</v>
      </c>
      <c r="F12" s="28">
        <v>0</v>
      </c>
      <c r="G12" s="20">
        <f t="shared" ref="G12:G50" si="3">E12+F12</f>
        <v>0</v>
      </c>
    </row>
    <row r="13" spans="1:8" s="8" customFormat="1" ht="51">
      <c r="A13" s="17" t="s">
        <v>8</v>
      </c>
      <c r="B13" s="20">
        <v>61000</v>
      </c>
      <c r="C13" s="28">
        <v>0</v>
      </c>
      <c r="D13" s="20">
        <f t="shared" si="2"/>
        <v>61000</v>
      </c>
      <c r="E13" s="20">
        <v>68800</v>
      </c>
      <c r="F13" s="28">
        <v>0</v>
      </c>
      <c r="G13" s="20">
        <f t="shared" si="3"/>
        <v>68800</v>
      </c>
    </row>
    <row r="14" spans="1:8" s="8" customFormat="1" ht="51">
      <c r="A14" s="17" t="s">
        <v>17</v>
      </c>
      <c r="B14" s="20">
        <v>4792700</v>
      </c>
      <c r="C14" s="28">
        <v>0</v>
      </c>
      <c r="D14" s="20">
        <f t="shared" si="2"/>
        <v>4792700</v>
      </c>
      <c r="E14" s="20">
        <v>4792700</v>
      </c>
      <c r="F14" s="28">
        <v>0</v>
      </c>
      <c r="G14" s="20">
        <f t="shared" si="3"/>
        <v>4792700</v>
      </c>
    </row>
    <row r="15" spans="1:8" s="8" customFormat="1" ht="89.25">
      <c r="A15" s="17" t="s">
        <v>19</v>
      </c>
      <c r="B15" s="20">
        <v>4403500</v>
      </c>
      <c r="C15" s="28">
        <v>0</v>
      </c>
      <c r="D15" s="20">
        <f t="shared" si="2"/>
        <v>4403500</v>
      </c>
      <c r="E15" s="20">
        <v>4314300</v>
      </c>
      <c r="F15" s="28">
        <v>0</v>
      </c>
      <c r="G15" s="20">
        <f t="shared" si="3"/>
        <v>4314300</v>
      </c>
    </row>
    <row r="16" spans="1:8" s="8" customFormat="1" ht="51">
      <c r="A16" s="17" t="s">
        <v>21</v>
      </c>
      <c r="B16" s="20">
        <v>286100</v>
      </c>
      <c r="C16" s="28">
        <v>0</v>
      </c>
      <c r="D16" s="20">
        <f t="shared" si="2"/>
        <v>286100</v>
      </c>
      <c r="E16" s="20">
        <v>285500</v>
      </c>
      <c r="F16" s="28">
        <v>0</v>
      </c>
      <c r="G16" s="20">
        <f t="shared" si="3"/>
        <v>285500</v>
      </c>
    </row>
    <row r="17" spans="1:7" s="8" customFormat="1" ht="51">
      <c r="A17" s="17" t="s">
        <v>21</v>
      </c>
      <c r="B17" s="20">
        <v>28400</v>
      </c>
      <c r="C17" s="28">
        <v>0</v>
      </c>
      <c r="D17" s="20">
        <f t="shared" si="2"/>
        <v>28400</v>
      </c>
      <c r="E17" s="20">
        <v>28400</v>
      </c>
      <c r="F17" s="28">
        <v>0</v>
      </c>
      <c r="G17" s="20">
        <f t="shared" si="3"/>
        <v>28400</v>
      </c>
    </row>
    <row r="18" spans="1:7" s="8" customFormat="1" ht="51">
      <c r="A18" s="17" t="s">
        <v>21</v>
      </c>
      <c r="B18" s="20">
        <v>434500</v>
      </c>
      <c r="C18" s="28">
        <v>0</v>
      </c>
      <c r="D18" s="20">
        <f t="shared" si="2"/>
        <v>434500</v>
      </c>
      <c r="E18" s="20">
        <v>616000</v>
      </c>
      <c r="F18" s="28">
        <v>0</v>
      </c>
      <c r="G18" s="20">
        <f t="shared" si="3"/>
        <v>616000</v>
      </c>
    </row>
    <row r="19" spans="1:7" s="8" customFormat="1" ht="54.75" customHeight="1">
      <c r="A19" s="17" t="s">
        <v>22</v>
      </c>
      <c r="B19" s="20">
        <v>4047700</v>
      </c>
      <c r="C19" s="28">
        <v>0</v>
      </c>
      <c r="D19" s="20">
        <f t="shared" si="2"/>
        <v>4047700</v>
      </c>
      <c r="E19" s="20">
        <v>4047700</v>
      </c>
      <c r="F19" s="28">
        <v>0</v>
      </c>
      <c r="G19" s="20">
        <f t="shared" si="3"/>
        <v>4047700</v>
      </c>
    </row>
    <row r="20" spans="1:7" s="8" customFormat="1" ht="63.75">
      <c r="A20" s="17" t="s">
        <v>23</v>
      </c>
      <c r="B20" s="20">
        <v>31236400</v>
      </c>
      <c r="C20" s="28">
        <v>0</v>
      </c>
      <c r="D20" s="20">
        <f t="shared" si="2"/>
        <v>31236400</v>
      </c>
      <c r="E20" s="20">
        <v>23260800</v>
      </c>
      <c r="F20" s="28">
        <v>0</v>
      </c>
      <c r="G20" s="20">
        <f t="shared" si="3"/>
        <v>23260800</v>
      </c>
    </row>
    <row r="21" spans="1:7" s="8" customFormat="1" ht="63.75">
      <c r="A21" s="17" t="s">
        <v>24</v>
      </c>
      <c r="B21" s="20">
        <v>19659000</v>
      </c>
      <c r="C21" s="28">
        <v>0</v>
      </c>
      <c r="D21" s="20">
        <f t="shared" si="2"/>
        <v>19659000</v>
      </c>
      <c r="E21" s="20">
        <v>19294700</v>
      </c>
      <c r="F21" s="28">
        <v>0</v>
      </c>
      <c r="G21" s="20">
        <f t="shared" si="3"/>
        <v>19294700</v>
      </c>
    </row>
    <row r="22" spans="1:7" s="8" customFormat="1" ht="76.5">
      <c r="A22" s="17" t="s">
        <v>28</v>
      </c>
      <c r="B22" s="20">
        <v>2329500</v>
      </c>
      <c r="C22" s="28">
        <v>0</v>
      </c>
      <c r="D22" s="20">
        <f t="shared" si="2"/>
        <v>2329500</v>
      </c>
      <c r="E22" s="20">
        <v>2329500</v>
      </c>
      <c r="F22" s="28">
        <v>0</v>
      </c>
      <c r="G22" s="20">
        <f t="shared" si="3"/>
        <v>2329500</v>
      </c>
    </row>
    <row r="23" spans="1:7" s="12" customFormat="1" ht="102">
      <c r="A23" s="17" t="s">
        <v>30</v>
      </c>
      <c r="B23" s="20">
        <v>522400</v>
      </c>
      <c r="C23" s="28">
        <v>0</v>
      </c>
      <c r="D23" s="20">
        <f t="shared" si="2"/>
        <v>522400</v>
      </c>
      <c r="E23" s="20">
        <v>522400</v>
      </c>
      <c r="F23" s="28">
        <v>0</v>
      </c>
      <c r="G23" s="20">
        <f t="shared" si="3"/>
        <v>522400</v>
      </c>
    </row>
    <row r="24" spans="1:7" s="8" customFormat="1" ht="63.75">
      <c r="A24" s="17" t="s">
        <v>39</v>
      </c>
      <c r="B24" s="20">
        <v>7265100</v>
      </c>
      <c r="C24" s="28">
        <v>0</v>
      </c>
      <c r="D24" s="20">
        <f t="shared" si="2"/>
        <v>7265100</v>
      </c>
      <c r="E24" s="20">
        <v>5891900</v>
      </c>
      <c r="F24" s="28">
        <v>0</v>
      </c>
      <c r="G24" s="20">
        <f t="shared" si="3"/>
        <v>5891900</v>
      </c>
    </row>
    <row r="25" spans="1:7" s="8" customFormat="1" ht="12.75">
      <c r="A25" s="13" t="s">
        <v>3</v>
      </c>
      <c r="B25" s="11">
        <f t="shared" ref="B25:G25" si="4">SUM(B26:B45)</f>
        <v>527506600</v>
      </c>
      <c r="C25" s="27">
        <f t="shared" si="4"/>
        <v>1462700</v>
      </c>
      <c r="D25" s="11">
        <f t="shared" si="4"/>
        <v>528969300</v>
      </c>
      <c r="E25" s="11">
        <f t="shared" si="4"/>
        <v>530293600</v>
      </c>
      <c r="F25" s="27">
        <f t="shared" si="4"/>
        <v>984700</v>
      </c>
      <c r="G25" s="11">
        <f t="shared" si="4"/>
        <v>531278300</v>
      </c>
    </row>
    <row r="26" spans="1:7" s="8" customFormat="1" ht="76.5">
      <c r="A26" s="16" t="s">
        <v>9</v>
      </c>
      <c r="B26" s="18">
        <v>66700</v>
      </c>
      <c r="C26" s="29">
        <v>0</v>
      </c>
      <c r="D26" s="20">
        <f t="shared" si="2"/>
        <v>66700</v>
      </c>
      <c r="E26" s="18">
        <v>66700</v>
      </c>
      <c r="F26" s="29">
        <v>0</v>
      </c>
      <c r="G26" s="20">
        <f t="shared" si="3"/>
        <v>66700</v>
      </c>
    </row>
    <row r="27" spans="1:7" s="8" customFormat="1" ht="63.75">
      <c r="A27" s="16" t="s">
        <v>10</v>
      </c>
      <c r="B27" s="18">
        <v>451800</v>
      </c>
      <c r="C27" s="29">
        <v>0</v>
      </c>
      <c r="D27" s="20">
        <f t="shared" si="2"/>
        <v>451800</v>
      </c>
      <c r="E27" s="18">
        <v>451800</v>
      </c>
      <c r="F27" s="29">
        <v>0</v>
      </c>
      <c r="G27" s="20">
        <f t="shared" si="3"/>
        <v>451800</v>
      </c>
    </row>
    <row r="28" spans="1:7" s="8" customFormat="1" ht="89.25">
      <c r="A28" s="22" t="s">
        <v>40</v>
      </c>
      <c r="B28" s="18">
        <v>116300</v>
      </c>
      <c r="C28" s="29">
        <v>0</v>
      </c>
      <c r="D28" s="20">
        <f t="shared" si="2"/>
        <v>116300</v>
      </c>
      <c r="E28" s="18">
        <v>116300</v>
      </c>
      <c r="F28" s="29">
        <v>0</v>
      </c>
      <c r="G28" s="20">
        <f t="shared" si="3"/>
        <v>116300</v>
      </c>
    </row>
    <row r="29" spans="1:7" s="8" customFormat="1" ht="68.25" customHeight="1">
      <c r="A29" s="16" t="s">
        <v>11</v>
      </c>
      <c r="B29" s="21">
        <f t="shared" ref="B29:E29" si="5">6582800+201900</f>
        <v>6784700</v>
      </c>
      <c r="C29" s="30">
        <v>0</v>
      </c>
      <c r="D29" s="20">
        <f t="shared" si="2"/>
        <v>6784700</v>
      </c>
      <c r="E29" s="21">
        <f t="shared" si="5"/>
        <v>6784700</v>
      </c>
      <c r="F29" s="30">
        <v>0</v>
      </c>
      <c r="G29" s="20">
        <f t="shared" si="3"/>
        <v>6784700</v>
      </c>
    </row>
    <row r="30" spans="1:7" s="8" customFormat="1" ht="153">
      <c r="A30" s="16" t="s">
        <v>12</v>
      </c>
      <c r="B30" s="18">
        <v>6600</v>
      </c>
      <c r="C30" s="29">
        <v>0</v>
      </c>
      <c r="D30" s="20">
        <f t="shared" si="2"/>
        <v>6600</v>
      </c>
      <c r="E30" s="18">
        <v>6600</v>
      </c>
      <c r="F30" s="29">
        <v>0</v>
      </c>
      <c r="G30" s="20">
        <f t="shared" si="3"/>
        <v>6600</v>
      </c>
    </row>
    <row r="31" spans="1:7" s="8" customFormat="1" ht="63.75">
      <c r="A31" s="16" t="s">
        <v>13</v>
      </c>
      <c r="B31" s="18">
        <v>262600</v>
      </c>
      <c r="C31" s="29">
        <v>0</v>
      </c>
      <c r="D31" s="20">
        <f t="shared" si="2"/>
        <v>262600</v>
      </c>
      <c r="E31" s="18">
        <v>273300</v>
      </c>
      <c r="F31" s="29">
        <v>0</v>
      </c>
      <c r="G31" s="20">
        <f t="shared" si="3"/>
        <v>273300</v>
      </c>
    </row>
    <row r="32" spans="1:7" s="8" customFormat="1" ht="60" customHeight="1">
      <c r="A32" s="23" t="s">
        <v>15</v>
      </c>
      <c r="B32" s="18">
        <v>1720400</v>
      </c>
      <c r="C32" s="29">
        <v>0</v>
      </c>
      <c r="D32" s="20">
        <f t="shared" si="2"/>
        <v>1720400</v>
      </c>
      <c r="E32" s="18">
        <v>1780100</v>
      </c>
      <c r="F32" s="29">
        <v>0</v>
      </c>
      <c r="G32" s="20">
        <f t="shared" si="3"/>
        <v>1780100</v>
      </c>
    </row>
    <row r="33" spans="1:7" s="8" customFormat="1" ht="153">
      <c r="A33" s="22" t="s">
        <v>41</v>
      </c>
      <c r="B33" s="18">
        <v>802000</v>
      </c>
      <c r="C33" s="29">
        <v>0</v>
      </c>
      <c r="D33" s="20">
        <f t="shared" si="2"/>
        <v>802000</v>
      </c>
      <c r="E33" s="18">
        <v>802000</v>
      </c>
      <c r="F33" s="29">
        <v>0</v>
      </c>
      <c r="G33" s="20">
        <f t="shared" si="3"/>
        <v>802000</v>
      </c>
    </row>
    <row r="34" spans="1:7" s="8" customFormat="1" ht="51">
      <c r="A34" s="16" t="s">
        <v>14</v>
      </c>
      <c r="B34" s="18">
        <v>3479100</v>
      </c>
      <c r="C34" s="29">
        <v>0</v>
      </c>
      <c r="D34" s="20">
        <f t="shared" si="2"/>
        <v>3479100</v>
      </c>
      <c r="E34" s="18">
        <v>3479100</v>
      </c>
      <c r="F34" s="29">
        <v>0</v>
      </c>
      <c r="G34" s="20">
        <f t="shared" si="3"/>
        <v>3479100</v>
      </c>
    </row>
    <row r="35" spans="1:7" s="8" customFormat="1" ht="114.75">
      <c r="A35" s="16" t="s">
        <v>16</v>
      </c>
      <c r="B35" s="18">
        <f>1427000+628400</f>
        <v>2055400</v>
      </c>
      <c r="C35" s="29">
        <v>1462700</v>
      </c>
      <c r="D35" s="20">
        <f t="shared" si="2"/>
        <v>3518100</v>
      </c>
      <c r="E35" s="18">
        <f>1802600+628400</f>
        <v>2431000</v>
      </c>
      <c r="F35" s="29">
        <v>984700</v>
      </c>
      <c r="G35" s="20">
        <f t="shared" si="3"/>
        <v>3415700</v>
      </c>
    </row>
    <row r="36" spans="1:7" s="8" customFormat="1" ht="51">
      <c r="A36" s="16" t="s">
        <v>18</v>
      </c>
      <c r="B36" s="18">
        <v>596000</v>
      </c>
      <c r="C36" s="29">
        <v>0</v>
      </c>
      <c r="D36" s="20">
        <f t="shared" si="2"/>
        <v>596000</v>
      </c>
      <c r="E36" s="18">
        <v>596000</v>
      </c>
      <c r="F36" s="29">
        <v>0</v>
      </c>
      <c r="G36" s="20">
        <f t="shared" si="3"/>
        <v>596000</v>
      </c>
    </row>
    <row r="37" spans="1:7" s="8" customFormat="1" ht="102">
      <c r="A37" s="16" t="s">
        <v>20</v>
      </c>
      <c r="B37" s="18">
        <v>166100</v>
      </c>
      <c r="C37" s="29">
        <v>0</v>
      </c>
      <c r="D37" s="20">
        <f t="shared" si="2"/>
        <v>166100</v>
      </c>
      <c r="E37" s="18">
        <v>166100</v>
      </c>
      <c r="F37" s="29">
        <v>0</v>
      </c>
      <c r="G37" s="20">
        <f t="shared" si="3"/>
        <v>166100</v>
      </c>
    </row>
    <row r="38" spans="1:7" s="8" customFormat="1" ht="76.5">
      <c r="A38" s="16" t="s">
        <v>25</v>
      </c>
      <c r="B38" s="18">
        <v>13519000</v>
      </c>
      <c r="C38" s="29">
        <v>0</v>
      </c>
      <c r="D38" s="20">
        <f t="shared" si="2"/>
        <v>13519000</v>
      </c>
      <c r="E38" s="18">
        <v>13519000</v>
      </c>
      <c r="F38" s="29">
        <v>0</v>
      </c>
      <c r="G38" s="20">
        <f t="shared" si="3"/>
        <v>13519000</v>
      </c>
    </row>
    <row r="39" spans="1:7" s="8" customFormat="1" ht="102">
      <c r="A39" s="16" t="s">
        <v>26</v>
      </c>
      <c r="B39" s="18">
        <v>20410800</v>
      </c>
      <c r="C39" s="29">
        <v>0</v>
      </c>
      <c r="D39" s="20">
        <f t="shared" si="2"/>
        <v>20410800</v>
      </c>
      <c r="E39" s="18">
        <v>20410800</v>
      </c>
      <c r="F39" s="29">
        <v>0</v>
      </c>
      <c r="G39" s="20">
        <f t="shared" si="3"/>
        <v>20410800</v>
      </c>
    </row>
    <row r="40" spans="1:7" s="8" customFormat="1" ht="89.25">
      <c r="A40" s="16" t="s">
        <v>27</v>
      </c>
      <c r="B40" s="18">
        <v>455186900</v>
      </c>
      <c r="C40" s="29">
        <v>0</v>
      </c>
      <c r="D40" s="20">
        <f t="shared" si="2"/>
        <v>455186900</v>
      </c>
      <c r="E40" s="18">
        <v>455186900</v>
      </c>
      <c r="F40" s="29">
        <v>0</v>
      </c>
      <c r="G40" s="20">
        <f t="shared" si="3"/>
        <v>455186900</v>
      </c>
    </row>
    <row r="41" spans="1:7" s="8" customFormat="1" ht="63.75">
      <c r="A41" s="16" t="s">
        <v>29</v>
      </c>
      <c r="B41" s="18">
        <v>3351900</v>
      </c>
      <c r="C41" s="29">
        <v>0</v>
      </c>
      <c r="D41" s="20">
        <f t="shared" si="2"/>
        <v>3351900</v>
      </c>
      <c r="E41" s="18">
        <v>3351900</v>
      </c>
      <c r="F41" s="29">
        <v>0</v>
      </c>
      <c r="G41" s="20">
        <f t="shared" si="3"/>
        <v>3351900</v>
      </c>
    </row>
    <row r="42" spans="1:7" s="8" customFormat="1" ht="76.5">
      <c r="A42" s="16" t="s">
        <v>31</v>
      </c>
      <c r="B42" s="18">
        <v>1365700</v>
      </c>
      <c r="C42" s="29">
        <v>0</v>
      </c>
      <c r="D42" s="20">
        <f t="shared" si="2"/>
        <v>1365700</v>
      </c>
      <c r="E42" s="18">
        <v>1365700</v>
      </c>
      <c r="F42" s="29">
        <v>0</v>
      </c>
      <c r="G42" s="20">
        <f t="shared" si="3"/>
        <v>1365700</v>
      </c>
    </row>
    <row r="43" spans="1:7" s="8" customFormat="1" ht="89.25">
      <c r="A43" s="16" t="s">
        <v>32</v>
      </c>
      <c r="B43" s="18">
        <v>9176800</v>
      </c>
      <c r="C43" s="29">
        <v>0</v>
      </c>
      <c r="D43" s="20">
        <f t="shared" si="2"/>
        <v>9176800</v>
      </c>
      <c r="E43" s="18">
        <v>9921100</v>
      </c>
      <c r="F43" s="29">
        <v>0</v>
      </c>
      <c r="G43" s="20">
        <f t="shared" si="3"/>
        <v>9921100</v>
      </c>
    </row>
    <row r="44" spans="1:7" s="12" customFormat="1" ht="89.25">
      <c r="A44" s="16" t="s">
        <v>33</v>
      </c>
      <c r="B44" s="18">
        <v>7984000</v>
      </c>
      <c r="C44" s="29">
        <v>0</v>
      </c>
      <c r="D44" s="20">
        <f t="shared" si="2"/>
        <v>7984000</v>
      </c>
      <c r="E44" s="18">
        <v>9580800</v>
      </c>
      <c r="F44" s="29">
        <v>0</v>
      </c>
      <c r="G44" s="20">
        <f t="shared" si="3"/>
        <v>9580800</v>
      </c>
    </row>
    <row r="45" spans="1:7" s="8" customFormat="1" ht="76.5">
      <c r="A45" s="16" t="s">
        <v>34</v>
      </c>
      <c r="B45" s="18">
        <v>3800</v>
      </c>
      <c r="C45" s="29">
        <v>0</v>
      </c>
      <c r="D45" s="20">
        <f t="shared" si="2"/>
        <v>3800</v>
      </c>
      <c r="E45" s="18">
        <v>3700</v>
      </c>
      <c r="F45" s="29">
        <v>0</v>
      </c>
      <c r="G45" s="20">
        <f t="shared" si="3"/>
        <v>3700</v>
      </c>
    </row>
    <row r="46" spans="1:7">
      <c r="A46" s="13" t="s">
        <v>1</v>
      </c>
      <c r="B46" s="11">
        <f t="shared" ref="B46:G46" si="6">B47+B48+B49+B50</f>
        <v>2418000</v>
      </c>
      <c r="C46" s="27">
        <f t="shared" si="6"/>
        <v>0</v>
      </c>
      <c r="D46" s="11">
        <f t="shared" si="6"/>
        <v>2418000</v>
      </c>
      <c r="E46" s="11">
        <f t="shared" si="6"/>
        <v>2418000</v>
      </c>
      <c r="F46" s="27">
        <f t="shared" si="6"/>
        <v>0</v>
      </c>
      <c r="G46" s="11">
        <f t="shared" si="6"/>
        <v>2418000</v>
      </c>
    </row>
    <row r="47" spans="1:7" ht="63.75">
      <c r="A47" s="16" t="s">
        <v>35</v>
      </c>
      <c r="B47" s="18">
        <v>89400</v>
      </c>
      <c r="C47" s="29">
        <v>0</v>
      </c>
      <c r="D47" s="20">
        <f t="shared" si="2"/>
        <v>89400</v>
      </c>
      <c r="E47" s="18">
        <v>89400</v>
      </c>
      <c r="F47" s="29">
        <v>0</v>
      </c>
      <c r="G47" s="20">
        <f t="shared" si="3"/>
        <v>89400</v>
      </c>
    </row>
    <row r="48" spans="1:7" ht="63.75">
      <c r="A48" s="16" t="s">
        <v>36</v>
      </c>
      <c r="B48" s="18">
        <v>72700</v>
      </c>
      <c r="C48" s="29">
        <v>0</v>
      </c>
      <c r="D48" s="20">
        <f t="shared" si="2"/>
        <v>72700</v>
      </c>
      <c r="E48" s="18">
        <v>72700</v>
      </c>
      <c r="F48" s="29">
        <v>0</v>
      </c>
      <c r="G48" s="20">
        <f t="shared" si="3"/>
        <v>72700</v>
      </c>
    </row>
    <row r="49" spans="1:7" ht="51">
      <c r="A49" s="16" t="s">
        <v>37</v>
      </c>
      <c r="B49" s="18">
        <v>50000</v>
      </c>
      <c r="C49" s="29">
        <v>0</v>
      </c>
      <c r="D49" s="20">
        <f t="shared" si="2"/>
        <v>50000</v>
      </c>
      <c r="E49" s="18">
        <v>50000</v>
      </c>
      <c r="F49" s="29">
        <v>0</v>
      </c>
      <c r="G49" s="20">
        <f t="shared" si="3"/>
        <v>50000</v>
      </c>
    </row>
    <row r="50" spans="1:7" ht="51">
      <c r="A50" s="16" t="s">
        <v>38</v>
      </c>
      <c r="B50" s="18">
        <v>2205900</v>
      </c>
      <c r="C50" s="29">
        <v>0</v>
      </c>
      <c r="D50" s="20">
        <f t="shared" si="2"/>
        <v>2205900</v>
      </c>
      <c r="E50" s="18">
        <v>2205900</v>
      </c>
      <c r="F50" s="29">
        <v>0</v>
      </c>
      <c r="G50" s="20">
        <f t="shared" si="3"/>
        <v>2205900</v>
      </c>
    </row>
    <row r="51" spans="1:7">
      <c r="A51" s="14" t="s">
        <v>4</v>
      </c>
      <c r="B51" s="15">
        <f t="shared" ref="B51:G51" si="7">B10+B25+B46</f>
        <v>620500900</v>
      </c>
      <c r="C51" s="31">
        <f t="shared" si="7"/>
        <v>1462700</v>
      </c>
      <c r="D51" s="15">
        <f t="shared" si="7"/>
        <v>621963600</v>
      </c>
      <c r="E51" s="15">
        <f t="shared" si="7"/>
        <v>607103100</v>
      </c>
      <c r="F51" s="31">
        <f t="shared" si="7"/>
        <v>984700</v>
      </c>
      <c r="G51" s="15">
        <f t="shared" si="7"/>
        <v>608087800</v>
      </c>
    </row>
  </sheetData>
  <mergeCells count="4">
    <mergeCell ref="B1:G1"/>
    <mergeCell ref="B2:G2"/>
    <mergeCell ref="D3:G3"/>
    <mergeCell ref="A7:G7"/>
  </mergeCells>
  <pageMargins left="1.3779527559055118" right="0.39370078740157483" top="0.39370078740157483" bottom="0.78740157480314965" header="0.11811023622047245" footer="0.31496062992125984"/>
  <pageSetup paperSize="9" scale="60" firstPageNumber="105" orientation="portrait" useFirstPageNumber="1" r:id="rId1"/>
  <headerFooter scaleWithDoc="0"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рабочая</vt:lpstr>
      <vt:lpstr>приложение</vt:lpstr>
      <vt:lpstr>приложение!Заголовки_для_печати</vt:lpstr>
      <vt:lpstr>рабочая!Заголовки_для_печати</vt:lpstr>
      <vt:lpstr>приложение!Область_печати</vt:lpstr>
      <vt:lpstr>рабочая!Область_печати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2019-01-28T11:30:52Z</dcterms:modified>
</cp:coreProperties>
</file>