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-2021" sheetId="1" r:id="rId1"/>
  </sheets>
  <definedNames>
    <definedName name="__bookmark_1" localSheetId="0">'1-2021'!#REF!</definedName>
    <definedName name="__bookmark_1">#REF!</definedName>
    <definedName name="__bookmark_2" localSheetId="0">'1-2021'!#REF!</definedName>
    <definedName name="__bookmark_2">#REF!</definedName>
    <definedName name="__bookmark_4">#REF!</definedName>
    <definedName name="__bookmark_6">#REF!</definedName>
    <definedName name="__bookmark_7">#REF!</definedName>
    <definedName name="_xlnm._FilterDatabase" localSheetId="0" hidden="1">'1-2021'!$A$8:$E$306</definedName>
    <definedName name="_xlnm.Print_Titles" localSheetId="0">'1-2021'!$8:$8</definedName>
  </definedNames>
  <calcPr fullCalcOnLoad="1"/>
</workbook>
</file>

<file path=xl/sharedStrings.xml><?xml version="1.0" encoding="utf-8"?>
<sst xmlns="http://schemas.openxmlformats.org/spreadsheetml/2006/main" count="606" uniqueCount="577">
  <si>
    <t>Наименование показателя</t>
  </si>
  <si>
    <t>Код дохода по бюджетной классификации</t>
  </si>
  <si>
    <t>Исполнено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</si>
  <si>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</si>
  <si>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</si>
  <si>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</si>
  <si>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</si>
  <si>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</si>
  <si>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</si>
  <si>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</si>
  <si>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</si>
  <si>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</si>
  <si>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</si>
  <si>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</si>
  <si>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</si>
  <si>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</si>
  <si>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</si>
  <si>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</si>
  <si>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</si>
  <si>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</si>
  <si>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</si>
  <si>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</si>
  <si>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</si>
  <si>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</si>
  <si>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</si>
  <si>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</si>
  <si>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</si>
  <si>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</si>
  <si>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</si>
  <si>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</si>
  <si>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</si>
  <si>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</si>
  <si>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</si>
  <si>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</si>
  <si>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</si>
  <si>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</si>
  <si>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</si>
  <si>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</si>
  <si>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</si>
  <si>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</si>
  <si>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</si>
  <si>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</si>
  <si>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</si>
  <si>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</si>
  <si>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</si>
  <si>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</si>
  <si>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</si>
  <si>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</si>
  <si>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</si>
  <si>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</si>
  <si>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</si>
  <si>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</si>
  <si>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</si>
  <si>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</si>
  <si>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</si>
  <si>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</si>
  <si>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</si>
  <si>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</si>
  <si>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</si>
  <si>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</si>
  <si>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</si>
  <si>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</si>
  <si>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</si>
  <si>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</si>
  <si>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</si>
  <si>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</si>
  <si>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</si>
  <si>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</si>
  <si>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</si>
  <si>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</si>
  <si>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</si>
  <si>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</si>
  <si>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</si>
  <si>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</si>
  <si>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182 10501021014000110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</si>
  <si>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</si>
  <si>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</si>
  <si>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</si>
  <si>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</si>
  <si>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</si>
  <si>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</si>
  <si>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</si>
  <si>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</si>
  <si>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</si>
  <si>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</si>
  <si>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</si>
  <si>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</si>
  <si>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</si>
  <si>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</si>
  <si>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</si>
  <si>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</si>
  <si>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</si>
  <si>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</si>
  <si>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</si>
  <si>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</si>
  <si>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</si>
  <si>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</si>
  <si>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</si>
  <si>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</si>
  <si>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</si>
  <si>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</si>
  <si>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</si>
  <si>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182 10601020043000110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</si>
  <si>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</si>
  <si>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</si>
  <si>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</si>
  <si>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</si>
  <si>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</si>
  <si>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</si>
  <si>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</si>
  <si>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</si>
  <si>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</si>
  <si>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</si>
  <si>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</si>
  <si>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</si>
  <si>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</si>
  <si>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</si>
  <si>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</si>
  <si>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</si>
  <si>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</si>
  <si>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</si>
  <si>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</si>
  <si>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182 10606032042100110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</si>
  <si>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</si>
  <si>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</si>
  <si>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</si>
  <si>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</si>
  <si>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</si>
  <si>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182 10606042042100110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</si>
  <si>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</si>
  <si>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</si>
  <si>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</si>
  <si>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</si>
  <si>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</si>
  <si>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</si>
  <si>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</si>
  <si>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</si>
  <si>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</si>
  <si>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</si>
  <si>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</si>
  <si>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040 10807150010000110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</si>
  <si>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</si>
  <si>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040 10807173010000110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</si>
  <si>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</si>
  <si>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</si>
  <si>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</si>
  <si>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</si>
  <si>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</si>
  <si>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182 10904052041000110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</si>
  <si>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</si>
  <si>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</si>
  <si>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</si>
  <si>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</si>
  <si>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</si>
  <si>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</si>
  <si>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</si>
  <si>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070 11105024040000120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</si>
  <si>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</si>
  <si>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</si>
  <si>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070 11105074040000120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</si>
  <si>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</si>
  <si>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</si>
  <si>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</si>
  <si>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070 11105312040000120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</si>
  <si>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</si>
  <si>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</si>
  <si>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070 11105324040000120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</si>
  <si>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</si>
  <si>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</si>
  <si>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</si>
  <si>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(за коммерческий найм жилых помещений)</t>
  </si>
  <si>
    <t>070 11109044040600120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</si>
  <si>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(за социальный найм жилых помещений)</t>
  </si>
  <si>
    <t>070 11109044040610120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</si>
  <si>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(за специализированный найм жилых помещений)</t>
  </si>
  <si>
    <t>070 11109044040620120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</si>
  <si>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</si>
  <si>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</si>
  <si>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</si>
  <si>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</si>
  <si>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</si>
  <si>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</si>
  <si>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Плата за размещение отходов производства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</si>
  <si>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</si>
  <si>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</si>
  <si>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</si>
  <si>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</si>
  <si>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</si>
  <si>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</si>
  <si>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040 11302994040000130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</si>
  <si>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</si>
  <si>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</si>
  <si>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</si>
  <si>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070 11401040040000410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</si>
  <si>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</si>
  <si>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</si>
  <si>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</si>
  <si>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070 11402043040000410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</si>
  <si>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</si>
  <si>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</si>
  <si>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070 11402043040000440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</si>
  <si>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</si>
  <si>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</si>
  <si>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</si>
  <si>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070 11406012040000430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</si>
  <si>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</si>
  <si>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</si>
  <si>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</si>
  <si>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070 11406312040000430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</si>
  <si>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</si>
  <si>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</si>
  <si>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</si>
  <si>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040 11502040040000140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</si>
  <si>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</si>
  <si>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</si>
  <si>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</si>
  <si>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</si>
  <si>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</si>
  <si>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690 11601053010035140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</si>
  <si>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</si>
  <si>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690 11601053010351140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</si>
  <si>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</si>
  <si>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690 11601053019000140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</si>
  <si>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</si>
  <si>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</si>
  <si>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</si>
  <si>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690 11601063010009140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</si>
  <si>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</si>
  <si>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690 11601063010101140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</si>
  <si>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</si>
  <si>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690 11601063019000140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</si>
  <si>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</si>
  <si>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</si>
  <si>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</si>
  <si>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660 11601072019000140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</si>
  <si>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</si>
  <si>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</si>
  <si>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690 11601073010027140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</si>
  <si>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</si>
  <si>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690 11601073019000140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</si>
  <si>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</si>
  <si>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</si>
  <si>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правил охоты, правил, регламентирующих рыболовство и другие виды пользования объектами животного мира)</t>
  </si>
  <si>
    <t>530 11601082010037140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</si>
  <si>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</si>
  <si>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</si>
  <si>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обязательных требований в области строительства и применения строительных материалов (изделий))</t>
  </si>
  <si>
    <t>420 11601092010004140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</si>
  <si>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</si>
  <si>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</si>
  <si>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</si>
  <si>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690 11601143010002140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</si>
  <si>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</si>
  <si>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690 11601143010016140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</si>
  <si>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</si>
  <si>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690 11601143019000140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</si>
  <si>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</si>
  <si>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</si>
  <si>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</si>
  <si>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690 11601153010005140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</si>
  <si>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</si>
  <si>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690 11601153010006140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</si>
  <si>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</si>
  <si>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690 11601153019000140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</si>
  <si>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</si>
  <si>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</si>
  <si>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</si>
  <si>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690 11601173010008140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</si>
  <si>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</si>
  <si>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</si>
  <si>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</si>
  <si>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690 11601193010005140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</si>
  <si>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</si>
  <si>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690 11601193010013140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</si>
  <si>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</si>
  <si>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690 11601193019000140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</si>
  <si>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</si>
  <si>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</si>
  <si>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</si>
  <si>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690 11601203010008140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</si>
  <si>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</si>
  <si>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690 11601203010021140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</si>
  <si>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</si>
  <si>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690 11601203019000140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</si>
  <si>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</si>
  <si>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</si>
  <si>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580 11602010020000140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</si>
  <si>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</si>
  <si>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</si>
  <si>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</si>
  <si>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040 11607010040000140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</si>
  <si>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</si>
  <si>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</si>
  <si>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040 11607090040000140</t>
  </si>
  <si>
    <t>070 11607090040000140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</si>
  <si>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</si>
  <si>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</si>
  <si>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</si>
  <si>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</si>
  <si>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070 11610123010041140</t>
  </si>
  <si>
    <t>182 11610123010041140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</si>
  <si>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</si>
  <si>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</si>
  <si>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</si>
  <si>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</si>
  <si>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</si>
  <si>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040 11611064010000140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</si>
  <si>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</si>
  <si>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</si>
  <si>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</si>
  <si>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040 11701040040000180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</si>
  <si>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</si>
  <si>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</si>
  <si>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</si>
  <si>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</si>
  <si>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</si>
  <si>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040 20215001040000150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</si>
  <si>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</si>
  <si>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</si>
  <si>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040 20215002040000150</t>
  </si>
  <si>
    <t>Прочие дотации</t>
  </si>
  <si>
    <t>Прочие дотации бюджетам городских округов</t>
  </si>
  <si>
    <t>040 20219999040000150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</si>
  <si>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</si>
  <si>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</si>
  <si>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</si>
  <si>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040 20225304040000150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</si>
  <si>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</si>
  <si>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</si>
  <si>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040 20225497040000150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</si>
  <si>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</si>
  <si>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</si>
  <si>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040 20225519040000150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</si>
  <si>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</si>
  <si>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</si>
  <si>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040 20225555040000150</t>
  </si>
  <si>
    <t>Прочие субсидии</t>
  </si>
  <si>
    <t>Прочие субсидии бюджетам городских округов</t>
  </si>
  <si>
    <t>040 20229999040000150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</si>
  <si>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</si>
  <si>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</si>
  <si>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</si>
  <si>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040 20230024040000150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</si>
  <si>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</si>
  <si>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</si>
  <si>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040 20230029040000150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</si>
  <si>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</si>
  <si>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</si>
  <si>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040 20235082040000150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</si>
  <si>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</si>
  <si>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</si>
  <si>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040 20235118040000150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</si>
  <si>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</si>
  <si>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</si>
  <si>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040 20235120040000150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</si>
  <si>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</si>
  <si>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</si>
  <si>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040 20235469040000150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</si>
  <si>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</si>
  <si>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</si>
  <si>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040 20235930040000150</t>
  </si>
  <si>
    <t>Иные межбюджетные трансферты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</si>
  <si>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</si>
  <si>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</si>
  <si>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040 20245303040000150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</si>
  <si>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</si>
  <si>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</si>
  <si>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040 20245424040000150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</si>
  <si>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</si>
  <si>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</si>
  <si>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040 20249999040000150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</si>
  <si>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</si>
  <si>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</si>
  <si>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</si>
  <si>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040 20304099040000150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</si>
  <si>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</si>
  <si>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</si>
  <si>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Прочие безвозмездные поступления от негосударственных организаций в бюджеты городских округов</t>
  </si>
  <si>
    <t>040 20404099040000150</t>
  </si>
  <si>
    <t>ПРОЧИЕ БЕЗВОЗМЕЗДНЫЕ ПОСТУПЛЕНИЯ</t>
  </si>
  <si>
    <t>Прочие безвозмездные поступления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</si>
  <si>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</si>
  <si>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040 20704020040000150</t>
  </si>
  <si>
    <t>040 20704050040000150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</si>
  <si>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</si>
  <si>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</si>
  <si>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</si>
  <si>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</si>
  <si>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</si>
  <si>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040 21804020040000150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</si>
  <si>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</si>
  <si>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</si>
  <si>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субвенций на осуществление первичного воинского учета на территориях, где отсутствуют военные комиссариаты, из бюджетов городских округов</t>
  </si>
  <si>
    <t>040 21935118040000150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</si>
  <si>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</si>
  <si>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040 21935930040000150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</si>
  <si>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</si>
  <si>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040 21960010040000150</t>
  </si>
  <si>
    <t>Доходы бюджета - итого</t>
  </si>
  <si>
    <t>182 10000000000000000</t>
  </si>
  <si>
    <t>040 00000000000000000</t>
  </si>
  <si>
    <t>040 10000000000000000</t>
  </si>
  <si>
    <t>048 00000000000000000</t>
  </si>
  <si>
    <t>048 10000000000000000</t>
  </si>
  <si>
    <t>070 00000000000000000</t>
  </si>
  <si>
    <t>070 10000000000000000</t>
  </si>
  <si>
    <t>100 00000000000000000</t>
  </si>
  <si>
    <t>100 10000000000000000</t>
  </si>
  <si>
    <t>420 11600000000000000</t>
  </si>
  <si>
    <t>420 11601000010000140</t>
  </si>
  <si>
    <t>530 11600000000000000</t>
  </si>
  <si>
    <t>530 11601000010000140</t>
  </si>
  <si>
    <t>580 11600000000000000</t>
  </si>
  <si>
    <t>660 11600000000000000</t>
  </si>
  <si>
    <t>660 11601000010000140</t>
  </si>
  <si>
    <t>660 11601070010000140</t>
  </si>
  <si>
    <t>660 11601072010000140</t>
  </si>
  <si>
    <t>690 11600000000000000</t>
  </si>
  <si>
    <t>690 11601000010000140</t>
  </si>
  <si>
    <t>690 11601050010000140</t>
  </si>
  <si>
    <t>690 11601053010000140</t>
  </si>
  <si>
    <t>690 11601060010000140</t>
  </si>
  <si>
    <t>690 11601063010000140</t>
  </si>
  <si>
    <t>690 11601143010000140</t>
  </si>
  <si>
    <t>690 11601150010000140</t>
  </si>
  <si>
    <t>690 11601153010000140</t>
  </si>
  <si>
    <t>690 11601170010000140</t>
  </si>
  <si>
    <t>690 11601173010000140</t>
  </si>
  <si>
    <t>690 11601190010000140</t>
  </si>
  <si>
    <t>690 11601193010000140</t>
  </si>
  <si>
    <t>690 11601200010000140</t>
  </si>
  <si>
    <t>690 11601203010000140</t>
  </si>
  <si>
    <t>040 10800000000000000</t>
  </si>
  <si>
    <t>040 10807000010000110</t>
  </si>
  <si>
    <t>040 11300000000000000</t>
  </si>
  <si>
    <t>040 11302000000000130</t>
  </si>
  <si>
    <t>040 11302990000000130</t>
  </si>
  <si>
    <t>040 11500000000000000</t>
  </si>
  <si>
    <t>040 11502000000000140</t>
  </si>
  <si>
    <t>040 11600000000000000</t>
  </si>
  <si>
    <t>040 11607000000000140</t>
  </si>
  <si>
    <t>040 11607010000000140</t>
  </si>
  <si>
    <t>040 11607090000000140</t>
  </si>
  <si>
    <t>040 11611000010000140</t>
  </si>
  <si>
    <t>040 11611060010000140</t>
  </si>
  <si>
    <t>040 11700000000000000</t>
  </si>
  <si>
    <t>040 11701000000000180</t>
  </si>
  <si>
    <t>040 20000000000000000</t>
  </si>
  <si>
    <t>040 20200000000000000</t>
  </si>
  <si>
    <t>040 20210000000000150</t>
  </si>
  <si>
    <t>040 20215001000000150</t>
  </si>
  <si>
    <t>040 20215002000000150</t>
  </si>
  <si>
    <t>040 20219999000000150</t>
  </si>
  <si>
    <t>040 20220000000000150</t>
  </si>
  <si>
    <t>040 20225304000000150</t>
  </si>
  <si>
    <t>040 20225497000000150</t>
  </si>
  <si>
    <t>040 20225519000000150</t>
  </si>
  <si>
    <t>040 20225555000000150</t>
  </si>
  <si>
    <t>040 20229999000000150</t>
  </si>
  <si>
    <t>040 20230000000000150</t>
  </si>
  <si>
    <t>040 20230024000000150</t>
  </si>
  <si>
    <t>040 20230029000000150</t>
  </si>
  <si>
    <t>040 20235082000000150</t>
  </si>
  <si>
    <t>040 20235118000000150</t>
  </si>
  <si>
    <t>040 20235120000000150</t>
  </si>
  <si>
    <t>040 20235469000000150</t>
  </si>
  <si>
    <t>040 20235930000000150</t>
  </si>
  <si>
    <t>040 20240000000000150</t>
  </si>
  <si>
    <t>040 20245303000000150</t>
  </si>
  <si>
    <t>040 20245424000000150</t>
  </si>
  <si>
    <t>040 20249999000000150</t>
  </si>
  <si>
    <t>040 20300000000000000</t>
  </si>
  <si>
    <t>040 20304000040000150</t>
  </si>
  <si>
    <t>040 20400000000000000</t>
  </si>
  <si>
    <t>040 20404000040000150</t>
  </si>
  <si>
    <t>040 20700000000000000</t>
  </si>
  <si>
    <t>040 20704000040000150</t>
  </si>
  <si>
    <t>040 21800000000000000</t>
  </si>
  <si>
    <t>040 21800000000000150</t>
  </si>
  <si>
    <t>040 21800000040000150</t>
  </si>
  <si>
    <t>040 21804000040000150</t>
  </si>
  <si>
    <t>040 21900000000000000</t>
  </si>
  <si>
    <t>040 21900000040000150</t>
  </si>
  <si>
    <t>048 11200000000000000</t>
  </si>
  <si>
    <t>048 11201000010000120</t>
  </si>
  <si>
    <t>048 11201010010000120</t>
  </si>
  <si>
    <t>048 11201040010000120</t>
  </si>
  <si>
    <t>048 11201041010000120</t>
  </si>
  <si>
    <t>070 11100000000000000</t>
  </si>
  <si>
    <t>070 11105000000000120</t>
  </si>
  <si>
    <t>070 11105010000000120</t>
  </si>
  <si>
    <t>070 11105020000000120</t>
  </si>
  <si>
    <t>070 11105070000000120</t>
  </si>
  <si>
    <t>070 11105300000000120</t>
  </si>
  <si>
    <t>070 11105310000000120</t>
  </si>
  <si>
    <t>070 11105320000000120</t>
  </si>
  <si>
    <t>070 11109000000000120</t>
  </si>
  <si>
    <t>070 11109040000000120</t>
  </si>
  <si>
    <t>070 11109044040000120</t>
  </si>
  <si>
    <t>070 11400000000000000</t>
  </si>
  <si>
    <t>070 11401000000000410</t>
  </si>
  <si>
    <t>070 11402000000000000</t>
  </si>
  <si>
    <t>070 11402040040000410</t>
  </si>
  <si>
    <t>070 11402040040000440</t>
  </si>
  <si>
    <t>070 11406000000000430</t>
  </si>
  <si>
    <t>070 11406010000000430</t>
  </si>
  <si>
    <t>070 11406300000000430</t>
  </si>
  <si>
    <t>070 11406310000000430</t>
  </si>
  <si>
    <t>070 11600000000000000</t>
  </si>
  <si>
    <t>070 11607000000000140</t>
  </si>
  <si>
    <t>070 11607090000000140</t>
  </si>
  <si>
    <t>070 11610000000000140</t>
  </si>
  <si>
    <t>070 11610123010000140</t>
  </si>
  <si>
    <t>100 10300000000000000</t>
  </si>
  <si>
    <t>100 10302000010000110</t>
  </si>
  <si>
    <t>100 10302230010000110</t>
  </si>
  <si>
    <t>100 10302240010000110</t>
  </si>
  <si>
    <t>100 10302250010000110</t>
  </si>
  <si>
    <t>100 10302260010000110</t>
  </si>
  <si>
    <t>182 10100000000000000</t>
  </si>
  <si>
    <t>182 10102010010000110</t>
  </si>
  <si>
    <t>182 10102020010000110</t>
  </si>
  <si>
    <t>182 10102030010000110</t>
  </si>
  <si>
    <t>182 10102040010000110</t>
  </si>
  <si>
    <t>182 10102080010000110</t>
  </si>
  <si>
    <t>182 10500000000000000</t>
  </si>
  <si>
    <t>18210501000000000110</t>
  </si>
  <si>
    <t>182 10501010010000110</t>
  </si>
  <si>
    <t>182 10501012010000110</t>
  </si>
  <si>
    <t>182 10501020010000110</t>
  </si>
  <si>
    <t>182 10501021010000110</t>
  </si>
  <si>
    <t>182 10501022010000110</t>
  </si>
  <si>
    <t>182 10502000020000110</t>
  </si>
  <si>
    <t>182 10502010020000110</t>
  </si>
  <si>
    <t>182 10502020020000110</t>
  </si>
  <si>
    <t>182 10504000020000110</t>
  </si>
  <si>
    <t>182 10504010020000110</t>
  </si>
  <si>
    <t>182 10600000000000000</t>
  </si>
  <si>
    <t>182 10601000000000110</t>
  </si>
  <si>
    <t>182 10601020040000110</t>
  </si>
  <si>
    <t>182 10604000020000110</t>
  </si>
  <si>
    <t>182 10604011020000110</t>
  </si>
  <si>
    <t>182 10604012020000110</t>
  </si>
  <si>
    <t>182 10606000000000110</t>
  </si>
  <si>
    <t>182 10606030000000110</t>
  </si>
  <si>
    <t>182 10606032040000110</t>
  </si>
  <si>
    <t>182 10606040000000110</t>
  </si>
  <si>
    <t>182 10606042040000110</t>
  </si>
  <si>
    <t>182 10800000000000000</t>
  </si>
  <si>
    <t>182 10803000010000110</t>
  </si>
  <si>
    <t>182 10803010010000110</t>
  </si>
  <si>
    <t>182 10900000000000000</t>
  </si>
  <si>
    <t>182 10904000000000110</t>
  </si>
  <si>
    <t>182 10904050000000110</t>
  </si>
  <si>
    <t>182 10904052040000110</t>
  </si>
  <si>
    <t>182 11600000000000000</t>
  </si>
  <si>
    <t>182 11610000000000140</t>
  </si>
  <si>
    <t>182 11610123010000140</t>
  </si>
  <si>
    <t>182 11610120000000140</t>
  </si>
  <si>
    <t>420 11601090010000140</t>
  </si>
  <si>
    <t>420 11601092010000140</t>
  </si>
  <si>
    <t>530 11601080010000140</t>
  </si>
  <si>
    <t>530 11601082010000140</t>
  </si>
  <si>
    <t>580 11602000020000140</t>
  </si>
  <si>
    <t>690 11601070010000140</t>
  </si>
  <si>
    <t>690 11601073010000140</t>
  </si>
  <si>
    <t>690 11601140010000140</t>
  </si>
  <si>
    <t>Всего по доходам:</t>
  </si>
  <si>
    <t>Приложение 1</t>
  </si>
  <si>
    <t>(в рублях)</t>
  </si>
  <si>
    <t xml:space="preserve">План </t>
  </si>
  <si>
    <t xml:space="preserve">Исполнено в % </t>
  </si>
  <si>
    <t>Доходы бюджета города Покачи за 2021 год по кодам классификации доходов бюджета</t>
  </si>
  <si>
    <t>182 10102000010000110</t>
  </si>
  <si>
    <t>к отчету об исполнении бюджета города Покачи за 2021 год</t>
  </si>
  <si>
    <t>утвержденному  решением Думы города Покачи</t>
  </si>
  <si>
    <t>от  23.06.2022 №60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</si>
</sst>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10419]#,##0.00"/>
    <numFmt numFmtId="188" formatCode="[$-10419]#,##0.000"/>
  </numFmts>
  <fonts count="4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88" fontId="0" fillId="0" borderId="0">
      <alignment/>
      <protection/>
    </xf>
    <xf numFmtId="187" fontId="26" fillId="0" borderId="0">
      <alignment/>
      <protection/>
    </xf>
    <xf numFmtId="187" fontId="0" fillId="0" borderId="0">
      <alignment/>
      <protection/>
    </xf>
    <xf numFmtId="187" fontId="1" fillId="0" borderId="0">
      <alignment/>
      <protection/>
    </xf>
    <xf numFmtId="187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87" fontId="2" fillId="0" borderId="0" xfId="56" applyFont="1" applyFill="1" applyAlignment="1">
      <alignment horizontal="center"/>
      <protection/>
    </xf>
    <xf numFmtId="187" fontId="2" fillId="0" borderId="0" xfId="56" applyFont="1" applyFill="1" applyBorder="1" applyAlignment="1">
      <alignment horizontal="right" wrapText="1"/>
      <protection/>
    </xf>
    <xf numFmtId="4" fontId="2" fillId="0" borderId="0" xfId="56" applyNumberFormat="1" applyFont="1" applyFill="1" applyBorder="1" applyAlignment="1">
      <alignment wrapText="1"/>
      <protection/>
    </xf>
    <xf numFmtId="4" fontId="2" fillId="0" borderId="0" xfId="56" applyNumberFormat="1" applyFont="1" applyFill="1" applyBorder="1" applyAlignment="1">
      <alignment horizontal="right"/>
      <protection/>
    </xf>
    <xf numFmtId="4" fontId="3" fillId="0" borderId="0" xfId="56" applyNumberFormat="1" applyFont="1" applyFill="1" applyAlignment="1">
      <alignment horizontal="right"/>
      <protection/>
    </xf>
    <xf numFmtId="187" fontId="2" fillId="0" borderId="0" xfId="56" applyFont="1" applyFill="1" applyAlignment="1">
      <alignment/>
      <protection/>
    </xf>
    <xf numFmtId="4" fontId="2" fillId="0" borderId="0" xfId="56" applyNumberFormat="1" applyFont="1" applyFill="1" applyBorder="1" applyAlignment="1">
      <alignment/>
      <protection/>
    </xf>
    <xf numFmtId="4" fontId="2" fillId="0" borderId="0" xfId="57" applyNumberFormat="1" applyFont="1" applyFill="1" applyBorder="1" applyAlignment="1">
      <alignment/>
      <protection/>
    </xf>
    <xf numFmtId="4" fontId="2" fillId="0" borderId="0" xfId="56" applyNumberFormat="1" applyFont="1" applyFill="1" applyAlignment="1">
      <alignment/>
      <protection/>
    </xf>
    <xf numFmtId="4" fontId="2" fillId="0" borderId="0" xfId="54" applyNumberFormat="1" applyFont="1" applyFill="1" applyAlignment="1">
      <alignment horizontal="right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vertical="center" wrapText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82" fontId="5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" fontId="3" fillId="0" borderId="10" xfId="53" applyNumberFormat="1" applyFont="1" applyFill="1" applyBorder="1" applyAlignment="1" applyProtection="1">
      <alignment horizontal="right" wrapText="1"/>
      <protection hidden="1"/>
    </xf>
    <xf numFmtId="4" fontId="3" fillId="0" borderId="10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187" fontId="4" fillId="0" borderId="0" xfId="56" applyFont="1" applyFill="1" applyAlignment="1">
      <alignment horizontal="center" wrapText="1"/>
      <protection/>
    </xf>
    <xf numFmtId="187" fontId="4" fillId="0" borderId="0" xfId="57" applyFont="1" applyFill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7"/>
  <sheetViews>
    <sheetView tabSelected="1" zoomScale="115" zoomScaleNormal="115" zoomScalePageLayoutView="0" workbookViewId="0" topLeftCell="A1">
      <selection activeCell="B12" sqref="B12"/>
    </sheetView>
  </sheetViews>
  <sheetFormatPr defaultColWidth="9.140625" defaultRowHeight="12.75"/>
  <cols>
    <col min="1" max="1" width="32.00390625" style="21" customWidth="1"/>
    <col min="2" max="2" width="71.421875" style="20" customWidth="1"/>
    <col min="3" max="4" width="16.7109375" style="20" bestFit="1" customWidth="1"/>
    <col min="5" max="5" width="12.57421875" style="20" customWidth="1"/>
    <col min="6" max="16384" width="9.140625" style="20" customWidth="1"/>
  </cols>
  <sheetData>
    <row r="1" spans="1:5" ht="15">
      <c r="A1" s="1"/>
      <c r="B1" s="2"/>
      <c r="C1" s="3"/>
      <c r="D1" s="4"/>
      <c r="E1" s="5" t="s">
        <v>568</v>
      </c>
    </row>
    <row r="2" spans="1:5" ht="15">
      <c r="A2" s="1"/>
      <c r="B2" s="2"/>
      <c r="C2" s="3"/>
      <c r="D2" s="4"/>
      <c r="E2" s="5" t="s">
        <v>574</v>
      </c>
    </row>
    <row r="3" spans="1:5" ht="15">
      <c r="A3" s="1"/>
      <c r="B3" s="6"/>
      <c r="C3" s="7"/>
      <c r="D3" s="4"/>
      <c r="E3" s="5" t="s">
        <v>575</v>
      </c>
    </row>
    <row r="4" spans="1:5" ht="15">
      <c r="A4" s="1"/>
      <c r="B4" s="6"/>
      <c r="C4" s="7"/>
      <c r="D4" s="4"/>
      <c r="E4" s="5" t="s">
        <v>576</v>
      </c>
    </row>
    <row r="5" spans="1:5" ht="12.75">
      <c r="A5" s="1"/>
      <c r="B5" s="6"/>
      <c r="C5" s="7"/>
      <c r="D5" s="4"/>
      <c r="E5" s="8"/>
    </row>
    <row r="6" spans="1:5" ht="18.75">
      <c r="A6" s="27" t="s">
        <v>572</v>
      </c>
      <c r="B6" s="28"/>
      <c r="C6" s="28"/>
      <c r="D6" s="28"/>
      <c r="E6" s="28"/>
    </row>
    <row r="7" spans="1:5" ht="12.75">
      <c r="A7" s="1"/>
      <c r="B7" s="6"/>
      <c r="C7" s="9"/>
      <c r="D7" s="9"/>
      <c r="E7" s="10" t="s">
        <v>569</v>
      </c>
    </row>
    <row r="8" spans="1:5" s="22" customFormat="1" ht="30">
      <c r="A8" s="11" t="s">
        <v>1</v>
      </c>
      <c r="B8" s="12" t="s">
        <v>0</v>
      </c>
      <c r="C8" s="13" t="s">
        <v>570</v>
      </c>
      <c r="D8" s="13" t="s">
        <v>2</v>
      </c>
      <c r="E8" s="14" t="s">
        <v>571</v>
      </c>
    </row>
    <row r="9" spans="1:5" s="22" customFormat="1" ht="15">
      <c r="A9" s="15" t="s">
        <v>400</v>
      </c>
      <c r="B9" s="16" t="s">
        <v>398</v>
      </c>
      <c r="C9" s="25">
        <f>C10+C34</f>
        <v>1378101279.31</v>
      </c>
      <c r="D9" s="25">
        <f>D10+D34</f>
        <v>1371401510.89</v>
      </c>
      <c r="E9" s="24">
        <f>ROUND(D9/C9*100,2)</f>
        <v>99.51</v>
      </c>
    </row>
    <row r="10" spans="1:5" s="22" customFormat="1" ht="15">
      <c r="A10" s="15" t="s">
        <v>401</v>
      </c>
      <c r="B10" s="16" t="s">
        <v>3</v>
      </c>
      <c r="C10" s="25">
        <f>C11+C15+C19+C22+C31</f>
        <v>3709955.5</v>
      </c>
      <c r="D10" s="25">
        <f>D11+D15+D19+D22+D31</f>
        <v>4159961.7100000004</v>
      </c>
      <c r="E10" s="24">
        <f aca="true" t="shared" si="0" ref="E10:E73">ROUND(D10/C10*100,2)</f>
        <v>112.13</v>
      </c>
    </row>
    <row r="11" spans="1:5" s="22" customFormat="1" ht="15">
      <c r="A11" s="15" t="s">
        <v>432</v>
      </c>
      <c r="B11" s="16" t="s">
        <v>129</v>
      </c>
      <c r="C11" s="18">
        <f>C12</f>
        <v>405000</v>
      </c>
      <c r="D11" s="18">
        <f>D12</f>
        <v>461000</v>
      </c>
      <c r="E11" s="24">
        <f t="shared" si="0"/>
        <v>113.83</v>
      </c>
    </row>
    <row r="12" spans="1:5" s="22" customFormat="1" ht="30">
      <c r="A12" s="15" t="s">
        <v>433</v>
      </c>
      <c r="B12" s="16" t="s">
        <v>138</v>
      </c>
      <c r="C12" s="18">
        <f>SUM(C13:C14)</f>
        <v>405000</v>
      </c>
      <c r="D12" s="18">
        <f>SUM(D13:D14)</f>
        <v>461000</v>
      </c>
      <c r="E12" s="24">
        <f t="shared" si="0"/>
        <v>113.83</v>
      </c>
    </row>
    <row r="13" spans="1:5" s="22" customFormat="1" ht="30">
      <c r="A13" s="15" t="s">
        <v>140</v>
      </c>
      <c r="B13" s="16" t="s">
        <v>139</v>
      </c>
      <c r="C13" s="18">
        <v>5000</v>
      </c>
      <c r="D13" s="18">
        <v>5000</v>
      </c>
      <c r="E13" s="24">
        <f t="shared" si="0"/>
        <v>100</v>
      </c>
    </row>
    <row r="14" spans="1:5" s="22" customFormat="1" ht="75">
      <c r="A14" s="15" t="s">
        <v>142</v>
      </c>
      <c r="B14" s="16" t="s">
        <v>141</v>
      </c>
      <c r="C14" s="18">
        <v>400000</v>
      </c>
      <c r="D14" s="18">
        <v>456000</v>
      </c>
      <c r="E14" s="24">
        <f t="shared" si="0"/>
        <v>114</v>
      </c>
    </row>
    <row r="15" spans="1:5" s="22" customFormat="1" ht="30">
      <c r="A15" s="15" t="s">
        <v>434</v>
      </c>
      <c r="B15" s="16" t="s">
        <v>185</v>
      </c>
      <c r="C15" s="18">
        <v>3001788.5</v>
      </c>
      <c r="D15" s="18">
        <v>3211025.22</v>
      </c>
      <c r="E15" s="24">
        <f t="shared" si="0"/>
        <v>106.97</v>
      </c>
    </row>
    <row r="16" spans="1:5" s="22" customFormat="1" ht="15">
      <c r="A16" s="15" t="s">
        <v>435</v>
      </c>
      <c r="B16" s="16" t="s">
        <v>186</v>
      </c>
      <c r="C16" s="18">
        <v>3001788.5</v>
      </c>
      <c r="D16" s="18">
        <v>3211025.22</v>
      </c>
      <c r="E16" s="24">
        <f t="shared" si="0"/>
        <v>106.97</v>
      </c>
    </row>
    <row r="17" spans="1:5" s="22" customFormat="1" ht="15">
      <c r="A17" s="15" t="s">
        <v>436</v>
      </c>
      <c r="B17" s="16" t="s">
        <v>187</v>
      </c>
      <c r="C17" s="18">
        <v>3001788.5</v>
      </c>
      <c r="D17" s="18">
        <v>3211025.22</v>
      </c>
      <c r="E17" s="24">
        <f t="shared" si="0"/>
        <v>106.97</v>
      </c>
    </row>
    <row r="18" spans="1:5" s="22" customFormat="1" ht="15">
      <c r="A18" s="15" t="s">
        <v>189</v>
      </c>
      <c r="B18" s="16" t="s">
        <v>188</v>
      </c>
      <c r="C18" s="18">
        <v>3001788.5</v>
      </c>
      <c r="D18" s="18">
        <v>3211025.22</v>
      </c>
      <c r="E18" s="24">
        <f t="shared" si="0"/>
        <v>106.97</v>
      </c>
    </row>
    <row r="19" spans="1:5" s="22" customFormat="1" ht="15">
      <c r="A19" s="15" t="s">
        <v>437</v>
      </c>
      <c r="B19" s="16" t="s">
        <v>209</v>
      </c>
      <c r="C19" s="18">
        <v>1000</v>
      </c>
      <c r="D19" s="18">
        <v>1000</v>
      </c>
      <c r="E19" s="24">
        <f t="shared" si="0"/>
        <v>100</v>
      </c>
    </row>
    <row r="20" spans="1:5" s="22" customFormat="1" ht="30">
      <c r="A20" s="15" t="s">
        <v>438</v>
      </c>
      <c r="B20" s="16" t="s">
        <v>210</v>
      </c>
      <c r="C20" s="18">
        <v>1000</v>
      </c>
      <c r="D20" s="18">
        <v>1000</v>
      </c>
      <c r="E20" s="24">
        <f t="shared" si="0"/>
        <v>100</v>
      </c>
    </row>
    <row r="21" spans="1:5" s="22" customFormat="1" ht="30">
      <c r="A21" s="15" t="s">
        <v>212</v>
      </c>
      <c r="B21" s="16" t="s">
        <v>211</v>
      </c>
      <c r="C21" s="18">
        <v>1000</v>
      </c>
      <c r="D21" s="18">
        <v>1000</v>
      </c>
      <c r="E21" s="24">
        <f t="shared" si="0"/>
        <v>100</v>
      </c>
    </row>
    <row r="22" spans="1:5" s="22" customFormat="1" ht="15">
      <c r="A22" s="15" t="s">
        <v>439</v>
      </c>
      <c r="B22" s="16" t="s">
        <v>213</v>
      </c>
      <c r="C22" s="18">
        <f>C23+C28</f>
        <v>302167</v>
      </c>
      <c r="D22" s="18">
        <f>D23+D28</f>
        <v>402443.04000000004</v>
      </c>
      <c r="E22" s="24">
        <f t="shared" si="0"/>
        <v>133.19</v>
      </c>
    </row>
    <row r="23" spans="1:5" s="22" customFormat="1" ht="90">
      <c r="A23" s="15" t="s">
        <v>440</v>
      </c>
      <c r="B23" s="16" t="s">
        <v>287</v>
      </c>
      <c r="C23" s="18">
        <f>C24+C26</f>
        <v>24915.519999999997</v>
      </c>
      <c r="D23" s="18">
        <f>D24+D26</f>
        <v>24915.519999999997</v>
      </c>
      <c r="E23" s="24">
        <f t="shared" si="0"/>
        <v>100</v>
      </c>
    </row>
    <row r="24" spans="1:5" s="22" customFormat="1" ht="45">
      <c r="A24" s="15" t="s">
        <v>441</v>
      </c>
      <c r="B24" s="16" t="s">
        <v>288</v>
      </c>
      <c r="C24" s="18">
        <v>7381.08</v>
      </c>
      <c r="D24" s="18">
        <v>7381.08</v>
      </c>
      <c r="E24" s="24">
        <f t="shared" si="0"/>
        <v>100</v>
      </c>
    </row>
    <row r="25" spans="1:5" s="22" customFormat="1" ht="60">
      <c r="A25" s="15" t="s">
        <v>290</v>
      </c>
      <c r="B25" s="16" t="s">
        <v>289</v>
      </c>
      <c r="C25" s="18">
        <v>7381.08</v>
      </c>
      <c r="D25" s="18">
        <v>7381.08</v>
      </c>
      <c r="E25" s="24">
        <f t="shared" si="0"/>
        <v>100</v>
      </c>
    </row>
    <row r="26" spans="1:5" s="22" customFormat="1" ht="75">
      <c r="A26" s="15" t="s">
        <v>442</v>
      </c>
      <c r="B26" s="16" t="s">
        <v>291</v>
      </c>
      <c r="C26" s="18">
        <f>C27</f>
        <v>17534.44</v>
      </c>
      <c r="D26" s="18">
        <f>D27</f>
        <v>17534.44</v>
      </c>
      <c r="E26" s="24">
        <f t="shared" si="0"/>
        <v>100</v>
      </c>
    </row>
    <row r="27" spans="1:5" s="22" customFormat="1" ht="60">
      <c r="A27" s="15" t="s">
        <v>293</v>
      </c>
      <c r="B27" s="16" t="s">
        <v>292</v>
      </c>
      <c r="C27" s="18">
        <v>17534.44</v>
      </c>
      <c r="D27" s="18">
        <v>17534.44</v>
      </c>
      <c r="E27" s="24">
        <f t="shared" si="0"/>
        <v>100</v>
      </c>
    </row>
    <row r="28" spans="1:5" s="22" customFormat="1" ht="33.75" customHeight="1">
      <c r="A28" s="15" t="s">
        <v>443</v>
      </c>
      <c r="B28" s="16" t="s">
        <v>303</v>
      </c>
      <c r="C28" s="18">
        <v>277251.48</v>
      </c>
      <c r="D28" s="18">
        <v>377527.52</v>
      </c>
      <c r="E28" s="24">
        <f t="shared" si="0"/>
        <v>136.17</v>
      </c>
    </row>
    <row r="29" spans="1:5" s="22" customFormat="1" ht="30">
      <c r="A29" s="15" t="s">
        <v>444</v>
      </c>
      <c r="B29" s="16" t="s">
        <v>304</v>
      </c>
      <c r="C29" s="18">
        <v>277251.48</v>
      </c>
      <c r="D29" s="18">
        <v>377527.52</v>
      </c>
      <c r="E29" s="24">
        <f t="shared" si="0"/>
        <v>136.17</v>
      </c>
    </row>
    <row r="30" spans="1:5" s="22" customFormat="1" ht="60">
      <c r="A30" s="15" t="s">
        <v>306</v>
      </c>
      <c r="B30" s="16" t="s">
        <v>305</v>
      </c>
      <c r="C30" s="18">
        <v>277251.48</v>
      </c>
      <c r="D30" s="18">
        <v>377527.52</v>
      </c>
      <c r="E30" s="24">
        <f t="shared" si="0"/>
        <v>136.17</v>
      </c>
    </row>
    <row r="31" spans="1:5" s="22" customFormat="1" ht="15">
      <c r="A31" s="15" t="s">
        <v>445</v>
      </c>
      <c r="B31" s="16" t="s">
        <v>307</v>
      </c>
      <c r="C31" s="18">
        <v>0</v>
      </c>
      <c r="D31" s="18">
        <v>84493.45</v>
      </c>
      <c r="E31" s="24"/>
    </row>
    <row r="32" spans="1:5" s="22" customFormat="1" ht="15">
      <c r="A32" s="15" t="s">
        <v>446</v>
      </c>
      <c r="B32" s="16" t="s">
        <v>308</v>
      </c>
      <c r="C32" s="18">
        <v>0</v>
      </c>
      <c r="D32" s="18">
        <v>84493.45</v>
      </c>
      <c r="E32" s="24"/>
    </row>
    <row r="33" spans="1:5" s="22" customFormat="1" ht="15">
      <c r="A33" s="15" t="s">
        <v>310</v>
      </c>
      <c r="B33" s="16" t="s">
        <v>309</v>
      </c>
      <c r="C33" s="18">
        <v>0</v>
      </c>
      <c r="D33" s="18">
        <v>84493.45</v>
      </c>
      <c r="E33" s="24"/>
    </row>
    <row r="34" spans="1:5" s="22" customFormat="1" ht="15">
      <c r="A34" s="15" t="s">
        <v>447</v>
      </c>
      <c r="B34" s="16" t="s">
        <v>311</v>
      </c>
      <c r="C34" s="18">
        <v>1374391323.81</v>
      </c>
      <c r="D34" s="18">
        <v>1367241549.18</v>
      </c>
      <c r="E34" s="24">
        <f t="shared" si="0"/>
        <v>99.48</v>
      </c>
    </row>
    <row r="35" spans="1:5" s="22" customFormat="1" ht="30">
      <c r="A35" s="15" t="s">
        <v>448</v>
      </c>
      <c r="B35" s="16" t="s">
        <v>312</v>
      </c>
      <c r="C35" s="18">
        <v>1088557132.77</v>
      </c>
      <c r="D35" s="18">
        <v>1081530084.07</v>
      </c>
      <c r="E35" s="24">
        <f t="shared" si="0"/>
        <v>99.35</v>
      </c>
    </row>
    <row r="36" spans="1:5" s="22" customFormat="1" ht="15">
      <c r="A36" s="15" t="s">
        <v>449</v>
      </c>
      <c r="B36" s="16" t="s">
        <v>313</v>
      </c>
      <c r="C36" s="18">
        <v>307506400</v>
      </c>
      <c r="D36" s="18">
        <v>307506400</v>
      </c>
      <c r="E36" s="24">
        <f t="shared" si="0"/>
        <v>100</v>
      </c>
    </row>
    <row r="37" spans="1:5" s="22" customFormat="1" ht="15">
      <c r="A37" s="15" t="s">
        <v>450</v>
      </c>
      <c r="B37" s="16" t="s">
        <v>314</v>
      </c>
      <c r="C37" s="18">
        <v>192734000</v>
      </c>
      <c r="D37" s="18">
        <v>192734000</v>
      </c>
      <c r="E37" s="24">
        <f t="shared" si="0"/>
        <v>100</v>
      </c>
    </row>
    <row r="38" spans="1:5" s="22" customFormat="1" ht="30">
      <c r="A38" s="15" t="s">
        <v>316</v>
      </c>
      <c r="B38" s="16" t="s">
        <v>315</v>
      </c>
      <c r="C38" s="18">
        <v>192734000</v>
      </c>
      <c r="D38" s="18">
        <v>192734000</v>
      </c>
      <c r="E38" s="24">
        <f t="shared" si="0"/>
        <v>100</v>
      </c>
    </row>
    <row r="39" spans="1:5" s="22" customFormat="1" ht="30">
      <c r="A39" s="15" t="s">
        <v>451</v>
      </c>
      <c r="B39" s="16" t="s">
        <v>317</v>
      </c>
      <c r="C39" s="18">
        <v>69515700</v>
      </c>
      <c r="D39" s="18">
        <v>69515700</v>
      </c>
      <c r="E39" s="24">
        <f t="shared" si="0"/>
        <v>100</v>
      </c>
    </row>
    <row r="40" spans="1:5" s="22" customFormat="1" ht="30">
      <c r="A40" s="15" t="s">
        <v>319</v>
      </c>
      <c r="B40" s="16" t="s">
        <v>318</v>
      </c>
      <c r="C40" s="18">
        <v>69515700</v>
      </c>
      <c r="D40" s="18">
        <v>69515700</v>
      </c>
      <c r="E40" s="24">
        <f t="shared" si="0"/>
        <v>100</v>
      </c>
    </row>
    <row r="41" spans="1:5" s="22" customFormat="1" ht="15">
      <c r="A41" s="15" t="s">
        <v>452</v>
      </c>
      <c r="B41" s="16" t="s">
        <v>320</v>
      </c>
      <c r="C41" s="18">
        <v>45256700</v>
      </c>
      <c r="D41" s="18">
        <v>45256700</v>
      </c>
      <c r="E41" s="24">
        <f t="shared" si="0"/>
        <v>100</v>
      </c>
    </row>
    <row r="42" spans="1:5" s="22" customFormat="1" ht="15">
      <c r="A42" s="15" t="s">
        <v>322</v>
      </c>
      <c r="B42" s="16" t="s">
        <v>321</v>
      </c>
      <c r="C42" s="18">
        <v>45256700</v>
      </c>
      <c r="D42" s="18">
        <v>45256700</v>
      </c>
      <c r="E42" s="24">
        <f t="shared" si="0"/>
        <v>100</v>
      </c>
    </row>
    <row r="43" spans="1:5" s="22" customFormat="1" ht="30">
      <c r="A43" s="15" t="s">
        <v>453</v>
      </c>
      <c r="B43" s="16" t="s">
        <v>323</v>
      </c>
      <c r="C43" s="18">
        <v>87764952.77</v>
      </c>
      <c r="D43" s="18">
        <v>85746677.59</v>
      </c>
      <c r="E43" s="24">
        <f t="shared" si="0"/>
        <v>97.7</v>
      </c>
    </row>
    <row r="44" spans="1:5" s="22" customFormat="1" ht="45">
      <c r="A44" s="15" t="s">
        <v>454</v>
      </c>
      <c r="B44" s="16" t="s">
        <v>324</v>
      </c>
      <c r="C44" s="18">
        <v>9424526</v>
      </c>
      <c r="D44" s="18">
        <v>7771606.48</v>
      </c>
      <c r="E44" s="24">
        <f t="shared" si="0"/>
        <v>82.46</v>
      </c>
    </row>
    <row r="45" spans="1:5" s="22" customFormat="1" ht="45">
      <c r="A45" s="15" t="s">
        <v>326</v>
      </c>
      <c r="B45" s="16" t="s">
        <v>325</v>
      </c>
      <c r="C45" s="18">
        <v>9424526</v>
      </c>
      <c r="D45" s="18">
        <v>7771606.48</v>
      </c>
      <c r="E45" s="24">
        <f t="shared" si="0"/>
        <v>82.46</v>
      </c>
    </row>
    <row r="46" spans="1:5" s="22" customFormat="1" ht="30">
      <c r="A46" s="15" t="s">
        <v>455</v>
      </c>
      <c r="B46" s="16" t="s">
        <v>327</v>
      </c>
      <c r="C46" s="18">
        <v>10055010</v>
      </c>
      <c r="D46" s="18">
        <v>9891277.9</v>
      </c>
      <c r="E46" s="24">
        <f t="shared" si="0"/>
        <v>98.37</v>
      </c>
    </row>
    <row r="47" spans="1:5" s="22" customFormat="1" ht="30">
      <c r="A47" s="15" t="s">
        <v>329</v>
      </c>
      <c r="B47" s="16" t="s">
        <v>328</v>
      </c>
      <c r="C47" s="18">
        <v>10055010</v>
      </c>
      <c r="D47" s="18">
        <v>9891277.9</v>
      </c>
      <c r="E47" s="24">
        <f t="shared" si="0"/>
        <v>98.37</v>
      </c>
    </row>
    <row r="48" spans="1:5" s="22" customFormat="1" ht="15">
      <c r="A48" s="15" t="s">
        <v>456</v>
      </c>
      <c r="B48" s="16" t="s">
        <v>330</v>
      </c>
      <c r="C48" s="18">
        <v>68666.92</v>
      </c>
      <c r="D48" s="18">
        <v>68666.92</v>
      </c>
      <c r="E48" s="24">
        <f t="shared" si="0"/>
        <v>100</v>
      </c>
    </row>
    <row r="49" spans="1:5" s="22" customFormat="1" ht="15">
      <c r="A49" s="15" t="s">
        <v>332</v>
      </c>
      <c r="B49" s="16" t="s">
        <v>331</v>
      </c>
      <c r="C49" s="18">
        <v>68666.92</v>
      </c>
      <c r="D49" s="18">
        <v>68666.92</v>
      </c>
      <c r="E49" s="24">
        <f t="shared" si="0"/>
        <v>100</v>
      </c>
    </row>
    <row r="50" spans="1:5" s="22" customFormat="1" ht="30">
      <c r="A50" s="15" t="s">
        <v>457</v>
      </c>
      <c r="B50" s="16" t="s">
        <v>333</v>
      </c>
      <c r="C50" s="18">
        <v>8736153.85</v>
      </c>
      <c r="D50" s="18">
        <v>8736153.85</v>
      </c>
      <c r="E50" s="24">
        <f t="shared" si="0"/>
        <v>100</v>
      </c>
    </row>
    <row r="51" spans="1:5" s="22" customFormat="1" ht="30">
      <c r="A51" s="15" t="s">
        <v>335</v>
      </c>
      <c r="B51" s="16" t="s">
        <v>334</v>
      </c>
      <c r="C51" s="18">
        <v>8736153.85</v>
      </c>
      <c r="D51" s="18">
        <v>8736153.85</v>
      </c>
      <c r="E51" s="24">
        <f t="shared" si="0"/>
        <v>100</v>
      </c>
    </row>
    <row r="52" spans="1:5" s="22" customFormat="1" ht="15">
      <c r="A52" s="15" t="s">
        <v>458</v>
      </c>
      <c r="B52" s="16" t="s">
        <v>336</v>
      </c>
      <c r="C52" s="18">
        <v>59480596</v>
      </c>
      <c r="D52" s="18">
        <v>59278972.44</v>
      </c>
      <c r="E52" s="24">
        <f t="shared" si="0"/>
        <v>99.66</v>
      </c>
    </row>
    <row r="53" spans="1:5" s="22" customFormat="1" ht="15">
      <c r="A53" s="15" t="s">
        <v>338</v>
      </c>
      <c r="B53" s="16" t="s">
        <v>337</v>
      </c>
      <c r="C53" s="18">
        <v>59480596</v>
      </c>
      <c r="D53" s="18">
        <v>59278972.44</v>
      </c>
      <c r="E53" s="24">
        <f t="shared" si="0"/>
        <v>99.66</v>
      </c>
    </row>
    <row r="54" spans="1:5" s="22" customFormat="1" ht="15">
      <c r="A54" s="15" t="s">
        <v>459</v>
      </c>
      <c r="B54" s="16" t="s">
        <v>339</v>
      </c>
      <c r="C54" s="18">
        <v>621712200</v>
      </c>
      <c r="D54" s="18">
        <v>616928933.74</v>
      </c>
      <c r="E54" s="24">
        <f t="shared" si="0"/>
        <v>99.23</v>
      </c>
    </row>
    <row r="55" spans="1:5" s="22" customFormat="1" ht="30">
      <c r="A55" s="15" t="s">
        <v>460</v>
      </c>
      <c r="B55" s="16" t="s">
        <v>340</v>
      </c>
      <c r="C55" s="18">
        <v>595408500</v>
      </c>
      <c r="D55" s="18">
        <v>592036912.37</v>
      </c>
      <c r="E55" s="24">
        <f t="shared" si="0"/>
        <v>99.43</v>
      </c>
    </row>
    <row r="56" spans="1:5" s="22" customFormat="1" ht="30">
      <c r="A56" s="15" t="s">
        <v>342</v>
      </c>
      <c r="B56" s="16" t="s">
        <v>341</v>
      </c>
      <c r="C56" s="18">
        <v>595408500</v>
      </c>
      <c r="D56" s="18">
        <v>592036912.37</v>
      </c>
      <c r="E56" s="24">
        <f t="shared" si="0"/>
        <v>99.43</v>
      </c>
    </row>
    <row r="57" spans="1:5" s="22" customFormat="1" ht="60">
      <c r="A57" s="15" t="s">
        <v>461</v>
      </c>
      <c r="B57" s="16" t="s">
        <v>343</v>
      </c>
      <c r="C57" s="18">
        <v>14601000</v>
      </c>
      <c r="D57" s="18">
        <v>13275673.85</v>
      </c>
      <c r="E57" s="24">
        <f t="shared" si="0"/>
        <v>90.92</v>
      </c>
    </row>
    <row r="58" spans="1:5" s="22" customFormat="1" ht="60">
      <c r="A58" s="15" t="s">
        <v>345</v>
      </c>
      <c r="B58" s="16" t="s">
        <v>344</v>
      </c>
      <c r="C58" s="18">
        <v>14601000</v>
      </c>
      <c r="D58" s="18">
        <v>13275673.85</v>
      </c>
      <c r="E58" s="24">
        <f t="shared" si="0"/>
        <v>90.92</v>
      </c>
    </row>
    <row r="59" spans="1:5" s="22" customFormat="1" ht="60">
      <c r="A59" s="15" t="s">
        <v>462</v>
      </c>
      <c r="B59" s="16" t="s">
        <v>346</v>
      </c>
      <c r="C59" s="18">
        <v>6004000</v>
      </c>
      <c r="D59" s="18">
        <v>6004000</v>
      </c>
      <c r="E59" s="24">
        <f t="shared" si="0"/>
        <v>100</v>
      </c>
    </row>
    <row r="60" spans="1:5" s="22" customFormat="1" ht="60">
      <c r="A60" s="15" t="s">
        <v>348</v>
      </c>
      <c r="B60" s="16" t="s">
        <v>347</v>
      </c>
      <c r="C60" s="18">
        <v>6004000</v>
      </c>
      <c r="D60" s="18">
        <v>6004000</v>
      </c>
      <c r="E60" s="24">
        <f t="shared" si="0"/>
        <v>100</v>
      </c>
    </row>
    <row r="61" spans="1:5" s="22" customFormat="1" ht="30">
      <c r="A61" s="15" t="s">
        <v>463</v>
      </c>
      <c r="B61" s="16" t="s">
        <v>349</v>
      </c>
      <c r="C61" s="18">
        <v>1865800</v>
      </c>
      <c r="D61" s="18">
        <v>1865800</v>
      </c>
      <c r="E61" s="24">
        <f t="shared" si="0"/>
        <v>100</v>
      </c>
    </row>
    <row r="62" spans="1:5" s="22" customFormat="1" ht="30">
      <c r="A62" s="15" t="s">
        <v>351</v>
      </c>
      <c r="B62" s="16" t="s">
        <v>350</v>
      </c>
      <c r="C62" s="18">
        <v>1865800</v>
      </c>
      <c r="D62" s="18">
        <v>1865800</v>
      </c>
      <c r="E62" s="24">
        <f t="shared" si="0"/>
        <v>100</v>
      </c>
    </row>
    <row r="63" spans="1:5" s="22" customFormat="1" ht="45">
      <c r="A63" s="15" t="s">
        <v>464</v>
      </c>
      <c r="B63" s="16" t="s">
        <v>352</v>
      </c>
      <c r="C63" s="18">
        <v>2600</v>
      </c>
      <c r="D63" s="18">
        <v>310.2</v>
      </c>
      <c r="E63" s="24">
        <f t="shared" si="0"/>
        <v>11.93</v>
      </c>
    </row>
    <row r="64" spans="1:5" s="22" customFormat="1" ht="45">
      <c r="A64" s="15" t="s">
        <v>354</v>
      </c>
      <c r="B64" s="16" t="s">
        <v>353</v>
      </c>
      <c r="C64" s="18">
        <v>2600</v>
      </c>
      <c r="D64" s="18">
        <v>310.2</v>
      </c>
      <c r="E64" s="24">
        <f t="shared" si="0"/>
        <v>11.93</v>
      </c>
    </row>
    <row r="65" spans="1:5" s="22" customFormat="1" ht="30">
      <c r="A65" s="15" t="s">
        <v>465</v>
      </c>
      <c r="B65" s="16" t="s">
        <v>355</v>
      </c>
      <c r="C65" s="18">
        <v>160200</v>
      </c>
      <c r="D65" s="18">
        <v>76137.32</v>
      </c>
      <c r="E65" s="24">
        <f t="shared" si="0"/>
        <v>47.53</v>
      </c>
    </row>
    <row r="66" spans="1:5" s="22" customFormat="1" ht="30">
      <c r="A66" s="15" t="s">
        <v>357</v>
      </c>
      <c r="B66" s="16" t="s">
        <v>356</v>
      </c>
      <c r="C66" s="18">
        <v>160200</v>
      </c>
      <c r="D66" s="18">
        <v>76137.32</v>
      </c>
      <c r="E66" s="24">
        <f t="shared" si="0"/>
        <v>47.53</v>
      </c>
    </row>
    <row r="67" spans="1:5" s="22" customFormat="1" ht="30">
      <c r="A67" s="15" t="s">
        <v>466</v>
      </c>
      <c r="B67" s="16" t="s">
        <v>358</v>
      </c>
      <c r="C67" s="18">
        <v>3670100</v>
      </c>
      <c r="D67" s="18">
        <v>3670100</v>
      </c>
      <c r="E67" s="24">
        <f t="shared" si="0"/>
        <v>100</v>
      </c>
    </row>
    <row r="68" spans="1:5" s="22" customFormat="1" ht="30">
      <c r="A68" s="15" t="s">
        <v>360</v>
      </c>
      <c r="B68" s="16" t="s">
        <v>359</v>
      </c>
      <c r="C68" s="18">
        <v>3670100</v>
      </c>
      <c r="D68" s="18">
        <v>3670100</v>
      </c>
      <c r="E68" s="24">
        <f t="shared" si="0"/>
        <v>100</v>
      </c>
    </row>
    <row r="69" spans="1:5" s="22" customFormat="1" ht="15">
      <c r="A69" s="15" t="s">
        <v>467</v>
      </c>
      <c r="B69" s="16" t="s">
        <v>361</v>
      </c>
      <c r="C69" s="18">
        <v>71573580</v>
      </c>
      <c r="D69" s="18">
        <v>71348072.74</v>
      </c>
      <c r="E69" s="24">
        <f t="shared" si="0"/>
        <v>99.68</v>
      </c>
    </row>
    <row r="70" spans="1:5" s="22" customFormat="1" ht="60">
      <c r="A70" s="15" t="s">
        <v>468</v>
      </c>
      <c r="B70" s="16" t="s">
        <v>362</v>
      </c>
      <c r="C70" s="18">
        <v>13322500</v>
      </c>
      <c r="D70" s="18">
        <v>13164228.54</v>
      </c>
      <c r="E70" s="24">
        <f t="shared" si="0"/>
        <v>98.81</v>
      </c>
    </row>
    <row r="71" spans="1:5" s="22" customFormat="1" ht="60">
      <c r="A71" s="15" t="s">
        <v>364</v>
      </c>
      <c r="B71" s="16" t="s">
        <v>363</v>
      </c>
      <c r="C71" s="18">
        <v>13322500</v>
      </c>
      <c r="D71" s="18">
        <v>13164228.54</v>
      </c>
      <c r="E71" s="24">
        <f t="shared" si="0"/>
        <v>98.81</v>
      </c>
    </row>
    <row r="72" spans="1:5" s="22" customFormat="1" ht="60">
      <c r="A72" s="15" t="s">
        <v>469</v>
      </c>
      <c r="B72" s="16" t="s">
        <v>365</v>
      </c>
      <c r="C72" s="18">
        <v>50000000</v>
      </c>
      <c r="D72" s="18">
        <v>50000000</v>
      </c>
      <c r="E72" s="24">
        <f t="shared" si="0"/>
        <v>100</v>
      </c>
    </row>
    <row r="73" spans="1:5" s="22" customFormat="1" ht="60">
      <c r="A73" s="15" t="s">
        <v>367</v>
      </c>
      <c r="B73" s="16" t="s">
        <v>366</v>
      </c>
      <c r="C73" s="18">
        <v>50000000</v>
      </c>
      <c r="D73" s="18">
        <v>50000000</v>
      </c>
      <c r="E73" s="24">
        <f t="shared" si="0"/>
        <v>100</v>
      </c>
    </row>
    <row r="74" spans="1:5" s="22" customFormat="1" ht="15">
      <c r="A74" s="15" t="s">
        <v>470</v>
      </c>
      <c r="B74" s="16" t="s">
        <v>368</v>
      </c>
      <c r="C74" s="18">
        <v>8251080</v>
      </c>
      <c r="D74" s="18">
        <v>8183844.2</v>
      </c>
      <c r="E74" s="24">
        <f aca="true" t="shared" si="1" ref="E74:E135">ROUND(D74/C74*100,2)</f>
        <v>99.19</v>
      </c>
    </row>
    <row r="75" spans="1:5" s="22" customFormat="1" ht="30">
      <c r="A75" s="15" t="s">
        <v>370</v>
      </c>
      <c r="B75" s="16" t="s">
        <v>369</v>
      </c>
      <c r="C75" s="18">
        <v>8251080</v>
      </c>
      <c r="D75" s="18">
        <v>8183844.2</v>
      </c>
      <c r="E75" s="24">
        <f t="shared" si="1"/>
        <v>99.19</v>
      </c>
    </row>
    <row r="76" spans="1:5" s="22" customFormat="1" ht="30">
      <c r="A76" s="15" t="s">
        <v>471</v>
      </c>
      <c r="B76" s="16" t="s">
        <v>371</v>
      </c>
      <c r="C76" s="18">
        <v>388519</v>
      </c>
      <c r="D76" s="18">
        <v>388519</v>
      </c>
      <c r="E76" s="24">
        <f t="shared" si="1"/>
        <v>100</v>
      </c>
    </row>
    <row r="77" spans="1:5" s="22" customFormat="1" ht="30">
      <c r="A77" s="15" t="s">
        <v>472</v>
      </c>
      <c r="B77" s="16" t="s">
        <v>372</v>
      </c>
      <c r="C77" s="18">
        <v>388519</v>
      </c>
      <c r="D77" s="18">
        <v>388519</v>
      </c>
      <c r="E77" s="24">
        <f t="shared" si="1"/>
        <v>100</v>
      </c>
    </row>
    <row r="78" spans="1:5" s="22" customFormat="1" ht="30">
      <c r="A78" s="15" t="s">
        <v>374</v>
      </c>
      <c r="B78" s="16" t="s">
        <v>373</v>
      </c>
      <c r="C78" s="18">
        <v>388519</v>
      </c>
      <c r="D78" s="18">
        <v>388519</v>
      </c>
      <c r="E78" s="24">
        <f t="shared" si="1"/>
        <v>100</v>
      </c>
    </row>
    <row r="79" spans="1:5" s="22" customFormat="1" ht="30">
      <c r="A79" s="15" t="s">
        <v>473</v>
      </c>
      <c r="B79" s="16" t="s">
        <v>375</v>
      </c>
      <c r="C79" s="18">
        <v>285273950</v>
      </c>
      <c r="D79" s="18">
        <v>285273950</v>
      </c>
      <c r="E79" s="24">
        <f t="shared" si="1"/>
        <v>100</v>
      </c>
    </row>
    <row r="80" spans="1:5" s="22" customFormat="1" ht="30">
      <c r="A80" s="15" t="s">
        <v>474</v>
      </c>
      <c r="B80" s="16" t="s">
        <v>376</v>
      </c>
      <c r="C80" s="18">
        <v>285273950</v>
      </c>
      <c r="D80" s="18">
        <v>285273950</v>
      </c>
      <c r="E80" s="24">
        <f t="shared" si="1"/>
        <v>100</v>
      </c>
    </row>
    <row r="81" spans="1:5" s="22" customFormat="1" ht="30">
      <c r="A81" s="15" t="s">
        <v>378</v>
      </c>
      <c r="B81" s="16" t="s">
        <v>377</v>
      </c>
      <c r="C81" s="18">
        <v>285273950</v>
      </c>
      <c r="D81" s="18">
        <v>285273950</v>
      </c>
      <c r="E81" s="24">
        <f t="shared" si="1"/>
        <v>100</v>
      </c>
    </row>
    <row r="82" spans="1:5" s="22" customFormat="1" ht="15">
      <c r="A82" s="15" t="s">
        <v>475</v>
      </c>
      <c r="B82" s="16" t="s">
        <v>379</v>
      </c>
      <c r="C82" s="18">
        <v>118890.88</v>
      </c>
      <c r="D82" s="18">
        <v>111515.96</v>
      </c>
      <c r="E82" s="24">
        <f t="shared" si="1"/>
        <v>93.8</v>
      </c>
    </row>
    <row r="83" spans="1:5" s="22" customFormat="1" ht="15">
      <c r="A83" s="15" t="s">
        <v>476</v>
      </c>
      <c r="B83" s="16" t="s">
        <v>380</v>
      </c>
      <c r="C83" s="18">
        <v>118890.88</v>
      </c>
      <c r="D83" s="18">
        <v>111515.96</v>
      </c>
      <c r="E83" s="24">
        <f t="shared" si="1"/>
        <v>93.8</v>
      </c>
    </row>
    <row r="84" spans="1:5" s="22" customFormat="1" ht="30">
      <c r="A84" s="15" t="s">
        <v>382</v>
      </c>
      <c r="B84" s="16" t="s">
        <v>381</v>
      </c>
      <c r="C84" s="18">
        <v>52000</v>
      </c>
      <c r="D84" s="18">
        <v>44625.08</v>
      </c>
      <c r="E84" s="24">
        <f t="shared" si="1"/>
        <v>85.82</v>
      </c>
    </row>
    <row r="85" spans="1:5" s="22" customFormat="1" ht="15">
      <c r="A85" s="15" t="s">
        <v>383</v>
      </c>
      <c r="B85" s="16" t="s">
        <v>380</v>
      </c>
      <c r="C85" s="18">
        <v>66890.88</v>
      </c>
      <c r="D85" s="18">
        <v>66890.88</v>
      </c>
      <c r="E85" s="24">
        <f t="shared" si="1"/>
        <v>100</v>
      </c>
    </row>
    <row r="86" spans="1:5" s="22" customFormat="1" ht="60">
      <c r="A86" s="15" t="s">
        <v>477</v>
      </c>
      <c r="B86" s="16" t="s">
        <v>384</v>
      </c>
      <c r="C86" s="18">
        <v>155270.09</v>
      </c>
      <c r="D86" s="18">
        <v>172559.53</v>
      </c>
      <c r="E86" s="24">
        <f t="shared" si="1"/>
        <v>111.14</v>
      </c>
    </row>
    <row r="87" spans="1:5" s="22" customFormat="1" ht="75">
      <c r="A87" s="15" t="s">
        <v>478</v>
      </c>
      <c r="B87" s="16" t="s">
        <v>385</v>
      </c>
      <c r="C87" s="18">
        <v>155270.09</v>
      </c>
      <c r="D87" s="18">
        <v>172559.53</v>
      </c>
      <c r="E87" s="24">
        <f t="shared" si="1"/>
        <v>111.14</v>
      </c>
    </row>
    <row r="88" spans="1:5" s="22" customFormat="1" ht="60">
      <c r="A88" s="15" t="s">
        <v>479</v>
      </c>
      <c r="B88" s="16" t="s">
        <v>386</v>
      </c>
      <c r="C88" s="18">
        <v>155270.09</v>
      </c>
      <c r="D88" s="18">
        <v>172559.53</v>
      </c>
      <c r="E88" s="24">
        <f t="shared" si="1"/>
        <v>111.14</v>
      </c>
    </row>
    <row r="89" spans="1:5" s="22" customFormat="1" ht="30">
      <c r="A89" s="15" t="s">
        <v>480</v>
      </c>
      <c r="B89" s="16" t="s">
        <v>387</v>
      </c>
      <c r="C89" s="18">
        <v>155270.09</v>
      </c>
      <c r="D89" s="18">
        <v>172559.53</v>
      </c>
      <c r="E89" s="24">
        <f t="shared" si="1"/>
        <v>111.14</v>
      </c>
    </row>
    <row r="90" spans="1:5" s="22" customFormat="1" ht="30">
      <c r="A90" s="15" t="s">
        <v>389</v>
      </c>
      <c r="B90" s="16" t="s">
        <v>388</v>
      </c>
      <c r="C90" s="18">
        <v>155270.09</v>
      </c>
      <c r="D90" s="18">
        <v>172559.53</v>
      </c>
      <c r="E90" s="24">
        <f t="shared" si="1"/>
        <v>111.14</v>
      </c>
    </row>
    <row r="91" spans="1:5" s="22" customFormat="1" ht="45">
      <c r="A91" s="15" t="s">
        <v>481</v>
      </c>
      <c r="B91" s="16" t="s">
        <v>390</v>
      </c>
      <c r="C91" s="18">
        <v>-102438.93</v>
      </c>
      <c r="D91" s="18">
        <v>-235079.38</v>
      </c>
      <c r="E91" s="24">
        <f t="shared" si="1"/>
        <v>229.48</v>
      </c>
    </row>
    <row r="92" spans="1:5" s="22" customFormat="1" ht="45">
      <c r="A92" s="15" t="s">
        <v>482</v>
      </c>
      <c r="B92" s="16" t="s">
        <v>391</v>
      </c>
      <c r="C92" s="18">
        <v>-102438.93</v>
      </c>
      <c r="D92" s="18">
        <v>-235079.38</v>
      </c>
      <c r="E92" s="24">
        <f t="shared" si="1"/>
        <v>229.48</v>
      </c>
    </row>
    <row r="93" spans="1:5" s="22" customFormat="1" ht="45">
      <c r="A93" s="15" t="s">
        <v>393</v>
      </c>
      <c r="B93" s="16" t="s">
        <v>392</v>
      </c>
      <c r="C93" s="18">
        <v>0</v>
      </c>
      <c r="D93" s="18">
        <v>-77030.56</v>
      </c>
      <c r="E93" s="24"/>
    </row>
    <row r="94" spans="1:5" s="22" customFormat="1" ht="30">
      <c r="A94" s="15" t="s">
        <v>395</v>
      </c>
      <c r="B94" s="16" t="s">
        <v>394</v>
      </c>
      <c r="C94" s="18">
        <v>0</v>
      </c>
      <c r="D94" s="18">
        <v>-55609.89</v>
      </c>
      <c r="E94" s="24"/>
    </row>
    <row r="95" spans="1:5" s="22" customFormat="1" ht="45">
      <c r="A95" s="15" t="s">
        <v>397</v>
      </c>
      <c r="B95" s="16" t="s">
        <v>396</v>
      </c>
      <c r="C95" s="18">
        <v>-102438.93</v>
      </c>
      <c r="D95" s="18">
        <v>-102438.93</v>
      </c>
      <c r="E95" s="24">
        <f t="shared" si="1"/>
        <v>100</v>
      </c>
    </row>
    <row r="96" spans="1:5" s="22" customFormat="1" ht="15">
      <c r="A96" s="15" t="s">
        <v>402</v>
      </c>
      <c r="B96" s="16" t="s">
        <v>398</v>
      </c>
      <c r="C96" s="26">
        <f>C97</f>
        <v>32586</v>
      </c>
      <c r="D96" s="26">
        <f>D97</f>
        <v>32585.19</v>
      </c>
      <c r="E96" s="24">
        <f t="shared" si="1"/>
        <v>100</v>
      </c>
    </row>
    <row r="97" spans="1:5" s="22" customFormat="1" ht="15">
      <c r="A97" s="15" t="s">
        <v>403</v>
      </c>
      <c r="B97" s="16" t="s">
        <v>3</v>
      </c>
      <c r="C97" s="26">
        <f>C98</f>
        <v>32586</v>
      </c>
      <c r="D97" s="26">
        <f>D98</f>
        <v>32585.19</v>
      </c>
      <c r="E97" s="24">
        <f t="shared" si="1"/>
        <v>100</v>
      </c>
    </row>
    <row r="98" spans="1:5" s="22" customFormat="1" ht="15">
      <c r="A98" s="15" t="s">
        <v>483</v>
      </c>
      <c r="B98" s="16" t="s">
        <v>176</v>
      </c>
      <c r="C98" s="18">
        <v>32586</v>
      </c>
      <c r="D98" s="18">
        <v>32585.19</v>
      </c>
      <c r="E98" s="24">
        <f t="shared" si="1"/>
        <v>100</v>
      </c>
    </row>
    <row r="99" spans="1:5" s="22" customFormat="1" ht="15">
      <c r="A99" s="15" t="s">
        <v>484</v>
      </c>
      <c r="B99" s="16" t="s">
        <v>177</v>
      </c>
      <c r="C99" s="18">
        <v>32586</v>
      </c>
      <c r="D99" s="18">
        <v>32585.19</v>
      </c>
      <c r="E99" s="24">
        <f t="shared" si="1"/>
        <v>100</v>
      </c>
    </row>
    <row r="100" spans="1:5" s="22" customFormat="1" ht="30">
      <c r="A100" s="15" t="s">
        <v>485</v>
      </c>
      <c r="B100" s="16" t="s">
        <v>178</v>
      </c>
      <c r="C100" s="18">
        <v>5651.46</v>
      </c>
      <c r="D100" s="18">
        <v>5650.65</v>
      </c>
      <c r="E100" s="24">
        <f t="shared" si="1"/>
        <v>99.99</v>
      </c>
    </row>
    <row r="101" spans="1:5" s="22" customFormat="1" ht="60">
      <c r="A101" s="15" t="s">
        <v>180</v>
      </c>
      <c r="B101" s="16" t="s">
        <v>179</v>
      </c>
      <c r="C101" s="18">
        <v>5651.46</v>
      </c>
      <c r="D101" s="18">
        <v>5650.65</v>
      </c>
      <c r="E101" s="24">
        <f t="shared" si="1"/>
        <v>99.99</v>
      </c>
    </row>
    <row r="102" spans="1:5" s="22" customFormat="1" ht="15">
      <c r="A102" s="15" t="s">
        <v>486</v>
      </c>
      <c r="B102" s="16" t="s">
        <v>181</v>
      </c>
      <c r="C102" s="18">
        <v>26934.54</v>
      </c>
      <c r="D102" s="18">
        <v>26934.54</v>
      </c>
      <c r="E102" s="24">
        <f t="shared" si="1"/>
        <v>100</v>
      </c>
    </row>
    <row r="103" spans="1:5" s="22" customFormat="1" ht="15">
      <c r="A103" s="15" t="s">
        <v>487</v>
      </c>
      <c r="B103" s="16" t="s">
        <v>182</v>
      </c>
      <c r="C103" s="18">
        <v>26934.54</v>
      </c>
      <c r="D103" s="18">
        <v>26934.54</v>
      </c>
      <c r="E103" s="24">
        <f t="shared" si="1"/>
        <v>100</v>
      </c>
    </row>
    <row r="104" spans="1:5" s="22" customFormat="1" ht="45">
      <c r="A104" s="15" t="s">
        <v>184</v>
      </c>
      <c r="B104" s="16" t="s">
        <v>183</v>
      </c>
      <c r="C104" s="18">
        <v>26934.54</v>
      </c>
      <c r="D104" s="18">
        <v>26934.54</v>
      </c>
      <c r="E104" s="24">
        <f t="shared" si="1"/>
        <v>100</v>
      </c>
    </row>
    <row r="105" spans="1:5" s="22" customFormat="1" ht="15">
      <c r="A105" s="15" t="s">
        <v>404</v>
      </c>
      <c r="B105" s="16" t="s">
        <v>398</v>
      </c>
      <c r="C105" s="25">
        <f>C106</f>
        <v>31545470.990000002</v>
      </c>
      <c r="D105" s="25">
        <f>D106</f>
        <v>32053345.319999997</v>
      </c>
      <c r="E105" s="24">
        <f t="shared" si="1"/>
        <v>101.61</v>
      </c>
    </row>
    <row r="106" spans="1:5" s="22" customFormat="1" ht="15">
      <c r="A106" s="15" t="s">
        <v>405</v>
      </c>
      <c r="B106" s="16" t="s">
        <v>3</v>
      </c>
      <c r="C106" s="25">
        <f>C107+C126+C140</f>
        <v>31545470.990000002</v>
      </c>
      <c r="D106" s="25">
        <f>D107+D126+D140</f>
        <v>32053345.319999997</v>
      </c>
      <c r="E106" s="24">
        <f t="shared" si="1"/>
        <v>101.61</v>
      </c>
    </row>
    <row r="107" spans="1:5" s="22" customFormat="1" ht="30">
      <c r="A107" s="15" t="s">
        <v>488</v>
      </c>
      <c r="B107" s="16" t="s">
        <v>149</v>
      </c>
      <c r="C107" s="18">
        <v>29241944.12</v>
      </c>
      <c r="D107" s="18">
        <v>29676447.06</v>
      </c>
      <c r="E107" s="24">
        <f t="shared" si="1"/>
        <v>101.49</v>
      </c>
    </row>
    <row r="108" spans="1:5" s="22" customFormat="1" ht="75">
      <c r="A108" s="15" t="s">
        <v>489</v>
      </c>
      <c r="B108" s="16" t="s">
        <v>150</v>
      </c>
      <c r="C108" s="18">
        <v>27141498.78</v>
      </c>
      <c r="D108" s="18">
        <v>27263887.05</v>
      </c>
      <c r="E108" s="24">
        <f t="shared" si="1"/>
        <v>100.45</v>
      </c>
    </row>
    <row r="109" spans="1:5" s="22" customFormat="1" ht="60">
      <c r="A109" s="15" t="s">
        <v>490</v>
      </c>
      <c r="B109" s="16" t="s">
        <v>151</v>
      </c>
      <c r="C109" s="18">
        <v>24647696.2</v>
      </c>
      <c r="D109" s="18">
        <v>24765662.87</v>
      </c>
      <c r="E109" s="24">
        <f t="shared" si="1"/>
        <v>100.48</v>
      </c>
    </row>
    <row r="110" spans="1:5" s="22" customFormat="1" ht="60">
      <c r="A110" s="15" t="s">
        <v>153</v>
      </c>
      <c r="B110" s="16" t="s">
        <v>152</v>
      </c>
      <c r="C110" s="18">
        <v>24647696.2</v>
      </c>
      <c r="D110" s="18">
        <v>24765662.87</v>
      </c>
      <c r="E110" s="24">
        <f t="shared" si="1"/>
        <v>100.48</v>
      </c>
    </row>
    <row r="111" spans="1:5" s="22" customFormat="1" ht="60">
      <c r="A111" s="15" t="s">
        <v>491</v>
      </c>
      <c r="B111" s="16" t="s">
        <v>154</v>
      </c>
      <c r="C111" s="18">
        <v>33430.27</v>
      </c>
      <c r="D111" s="18">
        <v>33430.27</v>
      </c>
      <c r="E111" s="24">
        <f t="shared" si="1"/>
        <v>100</v>
      </c>
    </row>
    <row r="112" spans="1:5" s="22" customFormat="1" ht="60">
      <c r="A112" s="15" t="s">
        <v>156</v>
      </c>
      <c r="B112" s="16" t="s">
        <v>155</v>
      </c>
      <c r="C112" s="18">
        <v>33430.27</v>
      </c>
      <c r="D112" s="18">
        <v>33430.27</v>
      </c>
      <c r="E112" s="24">
        <f t="shared" si="1"/>
        <v>100</v>
      </c>
    </row>
    <row r="113" spans="1:5" s="22" customFormat="1" ht="30">
      <c r="A113" s="15" t="s">
        <v>492</v>
      </c>
      <c r="B113" s="16" t="s">
        <v>157</v>
      </c>
      <c r="C113" s="18">
        <v>2460372.31</v>
      </c>
      <c r="D113" s="18">
        <v>2464793.91</v>
      </c>
      <c r="E113" s="24">
        <f t="shared" si="1"/>
        <v>100.18</v>
      </c>
    </row>
    <row r="114" spans="1:5" s="22" customFormat="1" ht="30">
      <c r="A114" s="15" t="s">
        <v>159</v>
      </c>
      <c r="B114" s="16" t="s">
        <v>158</v>
      </c>
      <c r="C114" s="18">
        <v>2460372.31</v>
      </c>
      <c r="D114" s="18">
        <v>2464793.91</v>
      </c>
      <c r="E114" s="24">
        <f t="shared" si="1"/>
        <v>100.18</v>
      </c>
    </row>
    <row r="115" spans="1:5" s="22" customFormat="1" ht="45">
      <c r="A115" s="15" t="s">
        <v>493</v>
      </c>
      <c r="B115" s="16" t="s">
        <v>160</v>
      </c>
      <c r="C115" s="18">
        <v>445.34</v>
      </c>
      <c r="D115" s="18">
        <v>445.34</v>
      </c>
      <c r="E115" s="24">
        <f t="shared" si="1"/>
        <v>100</v>
      </c>
    </row>
    <row r="116" spans="1:5" s="22" customFormat="1" ht="30">
      <c r="A116" s="15" t="s">
        <v>494</v>
      </c>
      <c r="B116" s="16" t="s">
        <v>161</v>
      </c>
      <c r="C116" s="18">
        <v>336.22</v>
      </c>
      <c r="D116" s="18">
        <v>336.22</v>
      </c>
      <c r="E116" s="24">
        <f t="shared" si="1"/>
        <v>100</v>
      </c>
    </row>
    <row r="117" spans="1:5" s="22" customFormat="1" ht="90">
      <c r="A117" s="15" t="s">
        <v>163</v>
      </c>
      <c r="B117" s="16" t="s">
        <v>162</v>
      </c>
      <c r="C117" s="18">
        <v>336.22</v>
      </c>
      <c r="D117" s="18">
        <v>336.22</v>
      </c>
      <c r="E117" s="24">
        <f t="shared" si="1"/>
        <v>100</v>
      </c>
    </row>
    <row r="118" spans="1:5" s="22" customFormat="1" ht="30">
      <c r="A118" s="15" t="s">
        <v>495</v>
      </c>
      <c r="B118" s="16" t="s">
        <v>164</v>
      </c>
      <c r="C118" s="18">
        <v>109.12</v>
      </c>
      <c r="D118" s="18">
        <v>109.12</v>
      </c>
      <c r="E118" s="24">
        <f t="shared" si="1"/>
        <v>100</v>
      </c>
    </row>
    <row r="119" spans="1:5" s="22" customFormat="1" ht="75">
      <c r="A119" s="15" t="s">
        <v>166</v>
      </c>
      <c r="B119" s="16" t="s">
        <v>165</v>
      </c>
      <c r="C119" s="18">
        <v>109.12</v>
      </c>
      <c r="D119" s="18">
        <v>109.12</v>
      </c>
      <c r="E119" s="24">
        <f t="shared" si="1"/>
        <v>100</v>
      </c>
    </row>
    <row r="120" spans="1:5" s="22" customFormat="1" ht="75">
      <c r="A120" s="15" t="s">
        <v>496</v>
      </c>
      <c r="B120" s="16" t="s">
        <v>167</v>
      </c>
      <c r="C120" s="18">
        <v>2100000</v>
      </c>
      <c r="D120" s="18">
        <v>2412114.67</v>
      </c>
      <c r="E120" s="24">
        <f t="shared" si="1"/>
        <v>114.86</v>
      </c>
    </row>
    <row r="121" spans="1:5" s="22" customFormat="1" ht="75">
      <c r="A121" s="15" t="s">
        <v>497</v>
      </c>
      <c r="B121" s="16" t="s">
        <v>168</v>
      </c>
      <c r="C121" s="18">
        <v>2100000</v>
      </c>
      <c r="D121" s="18">
        <v>2412114.67</v>
      </c>
      <c r="E121" s="24">
        <f t="shared" si="1"/>
        <v>114.86</v>
      </c>
    </row>
    <row r="122" spans="1:5" s="22" customFormat="1" ht="60">
      <c r="A122" s="15" t="s">
        <v>498</v>
      </c>
      <c r="B122" s="16" t="s">
        <v>169</v>
      </c>
      <c r="C122" s="18">
        <v>2100000</v>
      </c>
      <c r="D122" s="18">
        <v>2412114.67</v>
      </c>
      <c r="E122" s="24">
        <f t="shared" si="1"/>
        <v>114.86</v>
      </c>
    </row>
    <row r="123" spans="1:5" s="22" customFormat="1" ht="75">
      <c r="A123" s="15" t="s">
        <v>171</v>
      </c>
      <c r="B123" s="16" t="s">
        <v>170</v>
      </c>
      <c r="C123" s="18">
        <v>828097.75</v>
      </c>
      <c r="D123" s="18">
        <v>828097.75</v>
      </c>
      <c r="E123" s="24">
        <f t="shared" si="1"/>
        <v>100</v>
      </c>
    </row>
    <row r="124" spans="1:5" s="22" customFormat="1" ht="75">
      <c r="A124" s="15" t="s">
        <v>173</v>
      </c>
      <c r="B124" s="16" t="s">
        <v>172</v>
      </c>
      <c r="C124" s="18">
        <v>158182.14</v>
      </c>
      <c r="D124" s="18">
        <v>158182.14</v>
      </c>
      <c r="E124" s="24">
        <f t="shared" si="1"/>
        <v>100</v>
      </c>
    </row>
    <row r="125" spans="1:5" s="22" customFormat="1" ht="75">
      <c r="A125" s="15" t="s">
        <v>175</v>
      </c>
      <c r="B125" s="16" t="s">
        <v>174</v>
      </c>
      <c r="C125" s="18">
        <v>1113720.11</v>
      </c>
      <c r="D125" s="18">
        <v>1425834.78</v>
      </c>
      <c r="E125" s="24">
        <f t="shared" si="1"/>
        <v>128.02</v>
      </c>
    </row>
    <row r="126" spans="1:5" s="22" customFormat="1" ht="30">
      <c r="A126" s="15" t="s">
        <v>499</v>
      </c>
      <c r="B126" s="16" t="s">
        <v>190</v>
      </c>
      <c r="C126" s="18">
        <v>2293357.07</v>
      </c>
      <c r="D126" s="18">
        <v>2348932.7</v>
      </c>
      <c r="E126" s="24">
        <f t="shared" si="1"/>
        <v>102.42</v>
      </c>
    </row>
    <row r="127" spans="1:5" s="22" customFormat="1" ht="15">
      <c r="A127" s="15" t="s">
        <v>500</v>
      </c>
      <c r="B127" s="16" t="s">
        <v>191</v>
      </c>
      <c r="C127" s="18">
        <v>112054.21</v>
      </c>
      <c r="D127" s="18">
        <v>160122.04</v>
      </c>
      <c r="E127" s="24">
        <f t="shared" si="1"/>
        <v>142.9</v>
      </c>
    </row>
    <row r="128" spans="1:5" s="22" customFormat="1" ht="30">
      <c r="A128" s="15" t="s">
        <v>193</v>
      </c>
      <c r="B128" s="16" t="s">
        <v>192</v>
      </c>
      <c r="C128" s="18">
        <v>112054.21</v>
      </c>
      <c r="D128" s="18">
        <v>160122.04</v>
      </c>
      <c r="E128" s="24">
        <f t="shared" si="1"/>
        <v>142.9</v>
      </c>
    </row>
    <row r="129" spans="1:5" s="22" customFormat="1" ht="75">
      <c r="A129" s="15" t="s">
        <v>501</v>
      </c>
      <c r="B129" s="16" t="s">
        <v>194</v>
      </c>
      <c r="C129" s="18">
        <v>1841301</v>
      </c>
      <c r="D129" s="18">
        <v>1841301</v>
      </c>
      <c r="E129" s="24">
        <f t="shared" si="1"/>
        <v>100</v>
      </c>
    </row>
    <row r="130" spans="1:5" s="22" customFormat="1" ht="75">
      <c r="A130" s="15" t="s">
        <v>502</v>
      </c>
      <c r="B130" s="16" t="s">
        <v>195</v>
      </c>
      <c r="C130" s="18">
        <v>1773529</v>
      </c>
      <c r="D130" s="18">
        <v>1773529</v>
      </c>
      <c r="E130" s="24">
        <f t="shared" si="1"/>
        <v>100</v>
      </c>
    </row>
    <row r="131" spans="1:5" s="22" customFormat="1" ht="75">
      <c r="A131" s="15" t="s">
        <v>197</v>
      </c>
      <c r="B131" s="16" t="s">
        <v>196</v>
      </c>
      <c r="C131" s="18">
        <v>1773529</v>
      </c>
      <c r="D131" s="18">
        <v>1773529</v>
      </c>
      <c r="E131" s="24">
        <f t="shared" si="1"/>
        <v>100</v>
      </c>
    </row>
    <row r="132" spans="1:5" s="22" customFormat="1" ht="75">
      <c r="A132" s="15" t="s">
        <v>503</v>
      </c>
      <c r="B132" s="16" t="s">
        <v>198</v>
      </c>
      <c r="C132" s="18">
        <v>67772</v>
      </c>
      <c r="D132" s="18">
        <v>67772</v>
      </c>
      <c r="E132" s="24">
        <f t="shared" si="1"/>
        <v>100</v>
      </c>
    </row>
    <row r="133" spans="1:5" s="22" customFormat="1" ht="75">
      <c r="A133" s="15" t="s">
        <v>200</v>
      </c>
      <c r="B133" s="16" t="s">
        <v>199</v>
      </c>
      <c r="C133" s="18">
        <v>67772</v>
      </c>
      <c r="D133" s="18">
        <v>67772</v>
      </c>
      <c r="E133" s="24">
        <f t="shared" si="1"/>
        <v>100</v>
      </c>
    </row>
    <row r="134" spans="1:5" s="22" customFormat="1" ht="30">
      <c r="A134" s="15" t="s">
        <v>504</v>
      </c>
      <c r="B134" s="16" t="s">
        <v>201</v>
      </c>
      <c r="C134" s="18">
        <v>338567.38</v>
      </c>
      <c r="D134" s="18">
        <v>346075.18</v>
      </c>
      <c r="E134" s="24">
        <f t="shared" si="1"/>
        <v>102.22</v>
      </c>
    </row>
    <row r="135" spans="1:5" s="22" customFormat="1" ht="30">
      <c r="A135" s="15" t="s">
        <v>505</v>
      </c>
      <c r="B135" s="16" t="s">
        <v>202</v>
      </c>
      <c r="C135" s="18">
        <v>338567.38</v>
      </c>
      <c r="D135" s="18">
        <v>346075.18</v>
      </c>
      <c r="E135" s="24">
        <f t="shared" si="1"/>
        <v>102.22</v>
      </c>
    </row>
    <row r="136" spans="1:5" s="22" customFormat="1" ht="45">
      <c r="A136" s="15" t="s">
        <v>204</v>
      </c>
      <c r="B136" s="16" t="s">
        <v>203</v>
      </c>
      <c r="C136" s="18">
        <v>338567.38</v>
      </c>
      <c r="D136" s="18">
        <v>346075.18</v>
      </c>
      <c r="E136" s="24">
        <f aca="true" t="shared" si="2" ref="E136:E199">ROUND(D136/C136*100,2)</f>
        <v>102.22</v>
      </c>
    </row>
    <row r="137" spans="1:5" s="22" customFormat="1" ht="60">
      <c r="A137" s="15" t="s">
        <v>506</v>
      </c>
      <c r="B137" s="16" t="s">
        <v>205</v>
      </c>
      <c r="C137" s="18">
        <v>1434.48</v>
      </c>
      <c r="D137" s="18">
        <v>1434.48</v>
      </c>
      <c r="E137" s="24">
        <f t="shared" si="2"/>
        <v>100</v>
      </c>
    </row>
    <row r="138" spans="1:5" s="22" customFormat="1" ht="60">
      <c r="A138" s="15" t="s">
        <v>507</v>
      </c>
      <c r="B138" s="16" t="s">
        <v>206</v>
      </c>
      <c r="C138" s="18">
        <v>1434.48</v>
      </c>
      <c r="D138" s="18">
        <v>1434.48</v>
      </c>
      <c r="E138" s="24">
        <f t="shared" si="2"/>
        <v>100</v>
      </c>
    </row>
    <row r="139" spans="1:5" s="22" customFormat="1" ht="75">
      <c r="A139" s="15" t="s">
        <v>208</v>
      </c>
      <c r="B139" s="16" t="s">
        <v>207</v>
      </c>
      <c r="C139" s="18">
        <v>1434.48</v>
      </c>
      <c r="D139" s="18">
        <v>1434.48</v>
      </c>
      <c r="E139" s="24">
        <f t="shared" si="2"/>
        <v>100</v>
      </c>
    </row>
    <row r="140" spans="1:5" s="22" customFormat="1" ht="15">
      <c r="A140" s="15" t="s">
        <v>508</v>
      </c>
      <c r="B140" s="16" t="s">
        <v>213</v>
      </c>
      <c r="C140" s="25">
        <f>C141+C144</f>
        <v>10169.8</v>
      </c>
      <c r="D140" s="25">
        <f>D141+D144</f>
        <v>27965.559999999998</v>
      </c>
      <c r="E140" s="24">
        <f t="shared" si="2"/>
        <v>274.99</v>
      </c>
    </row>
    <row r="141" spans="1:5" s="22" customFormat="1" ht="90">
      <c r="A141" s="15" t="s">
        <v>509</v>
      </c>
      <c r="B141" s="16" t="s">
        <v>287</v>
      </c>
      <c r="C141" s="18">
        <f>C142</f>
        <v>10169.8</v>
      </c>
      <c r="D141" s="18">
        <f>D142</f>
        <v>27687.44</v>
      </c>
      <c r="E141" s="24">
        <f t="shared" si="2"/>
        <v>272.25</v>
      </c>
    </row>
    <row r="142" spans="1:5" s="22" customFormat="1" ht="75">
      <c r="A142" s="15" t="s">
        <v>510</v>
      </c>
      <c r="B142" s="16" t="s">
        <v>291</v>
      </c>
      <c r="C142" s="18">
        <f>C143</f>
        <v>10169.8</v>
      </c>
      <c r="D142" s="18">
        <f>D143</f>
        <v>27687.44</v>
      </c>
      <c r="E142" s="24">
        <f t="shared" si="2"/>
        <v>272.25</v>
      </c>
    </row>
    <row r="143" spans="1:5" s="22" customFormat="1" ht="60">
      <c r="A143" s="15" t="s">
        <v>294</v>
      </c>
      <c r="B143" s="16" t="s">
        <v>292</v>
      </c>
      <c r="C143" s="18">
        <v>10169.8</v>
      </c>
      <c r="D143" s="18">
        <v>27687.44</v>
      </c>
      <c r="E143" s="24">
        <f t="shared" si="2"/>
        <v>272.25</v>
      </c>
    </row>
    <row r="144" spans="1:5" s="22" customFormat="1" ht="15">
      <c r="A144" s="15" t="s">
        <v>511</v>
      </c>
      <c r="B144" s="16" t="s">
        <v>295</v>
      </c>
      <c r="C144" s="18">
        <f>C145</f>
        <v>0</v>
      </c>
      <c r="D144" s="18">
        <f>D145</f>
        <v>278.12</v>
      </c>
      <c r="E144" s="24"/>
    </row>
    <row r="145" spans="1:5" s="22" customFormat="1" ht="60">
      <c r="A145" s="15" t="s">
        <v>512</v>
      </c>
      <c r="B145" s="16" t="s">
        <v>297</v>
      </c>
      <c r="C145" s="18">
        <f>C146</f>
        <v>0</v>
      </c>
      <c r="D145" s="18">
        <f>D146</f>
        <v>278.12</v>
      </c>
      <c r="E145" s="24"/>
    </row>
    <row r="146" spans="1:5" s="22" customFormat="1" ht="120">
      <c r="A146" s="15" t="s">
        <v>299</v>
      </c>
      <c r="B146" s="16" t="s">
        <v>298</v>
      </c>
      <c r="C146" s="18">
        <v>0</v>
      </c>
      <c r="D146" s="18">
        <v>278.12</v>
      </c>
      <c r="E146" s="24"/>
    </row>
    <row r="147" spans="1:5" s="22" customFormat="1" ht="15">
      <c r="A147" s="15" t="s">
        <v>406</v>
      </c>
      <c r="B147" s="16" t="s">
        <v>398</v>
      </c>
      <c r="C147" s="26">
        <f>C148</f>
        <v>5843500</v>
      </c>
      <c r="D147" s="26">
        <f>D148</f>
        <v>6022077.04</v>
      </c>
      <c r="E147" s="24">
        <f t="shared" si="2"/>
        <v>103.06</v>
      </c>
    </row>
    <row r="148" spans="1:5" s="22" customFormat="1" ht="15">
      <c r="A148" s="15" t="s">
        <v>407</v>
      </c>
      <c r="B148" s="16" t="s">
        <v>3</v>
      </c>
      <c r="C148" s="26">
        <f>C149</f>
        <v>5843500</v>
      </c>
      <c r="D148" s="26">
        <f>D149</f>
        <v>6022077.04</v>
      </c>
      <c r="E148" s="24">
        <f t="shared" si="2"/>
        <v>103.06</v>
      </c>
    </row>
    <row r="149" spans="1:5" s="22" customFormat="1" ht="30">
      <c r="A149" s="15" t="s">
        <v>513</v>
      </c>
      <c r="B149" s="16" t="s">
        <v>39</v>
      </c>
      <c r="C149" s="18">
        <v>5843500</v>
      </c>
      <c r="D149" s="18">
        <v>6022077.04</v>
      </c>
      <c r="E149" s="24">
        <f t="shared" si="2"/>
        <v>103.06</v>
      </c>
    </row>
    <row r="150" spans="1:5" s="22" customFormat="1" ht="30">
      <c r="A150" s="15" t="s">
        <v>514</v>
      </c>
      <c r="B150" s="16" t="s">
        <v>40</v>
      </c>
      <c r="C150" s="18">
        <v>5843500</v>
      </c>
      <c r="D150" s="18">
        <v>6022077.04</v>
      </c>
      <c r="E150" s="24">
        <f t="shared" si="2"/>
        <v>103.06</v>
      </c>
    </row>
    <row r="151" spans="1:5" s="22" customFormat="1" ht="60">
      <c r="A151" s="15" t="s">
        <v>515</v>
      </c>
      <c r="B151" s="16" t="s">
        <v>41</v>
      </c>
      <c r="C151" s="18">
        <v>3449409.02</v>
      </c>
      <c r="D151" s="18">
        <v>2780149.61</v>
      </c>
      <c r="E151" s="24">
        <f t="shared" si="2"/>
        <v>80.6</v>
      </c>
    </row>
    <row r="152" spans="1:5" s="22" customFormat="1" ht="90">
      <c r="A152" s="15" t="s">
        <v>43</v>
      </c>
      <c r="B152" s="16" t="s">
        <v>42</v>
      </c>
      <c r="C152" s="18">
        <v>3449409.02</v>
      </c>
      <c r="D152" s="18">
        <v>2780149.61</v>
      </c>
      <c r="E152" s="24">
        <f t="shared" si="2"/>
        <v>80.6</v>
      </c>
    </row>
    <row r="153" spans="1:5" s="22" customFormat="1" ht="75">
      <c r="A153" s="15" t="s">
        <v>516</v>
      </c>
      <c r="B153" s="16" t="s">
        <v>44</v>
      </c>
      <c r="C153" s="18">
        <v>14204.24</v>
      </c>
      <c r="D153" s="18">
        <v>19552.05</v>
      </c>
      <c r="E153" s="24">
        <f t="shared" si="2"/>
        <v>137.65</v>
      </c>
    </row>
    <row r="154" spans="1:5" s="22" customFormat="1" ht="105">
      <c r="A154" s="15" t="s">
        <v>46</v>
      </c>
      <c r="B154" s="16" t="s">
        <v>45</v>
      </c>
      <c r="C154" s="18">
        <v>14204.24</v>
      </c>
      <c r="D154" s="18">
        <v>19552.05</v>
      </c>
      <c r="E154" s="24">
        <f t="shared" si="2"/>
        <v>137.65</v>
      </c>
    </row>
    <row r="155" spans="1:5" s="22" customFormat="1" ht="60">
      <c r="A155" s="15" t="s">
        <v>517</v>
      </c>
      <c r="B155" s="16" t="s">
        <v>47</v>
      </c>
      <c r="C155" s="18">
        <v>2730707.33</v>
      </c>
      <c r="D155" s="18">
        <v>3696462.27</v>
      </c>
      <c r="E155" s="24">
        <f t="shared" si="2"/>
        <v>135.37</v>
      </c>
    </row>
    <row r="156" spans="1:5" s="22" customFormat="1" ht="90">
      <c r="A156" s="15" t="s">
        <v>49</v>
      </c>
      <c r="B156" s="16" t="s">
        <v>48</v>
      </c>
      <c r="C156" s="18">
        <v>2730707.33</v>
      </c>
      <c r="D156" s="18">
        <v>3696462.27</v>
      </c>
      <c r="E156" s="24">
        <f t="shared" si="2"/>
        <v>135.37</v>
      </c>
    </row>
    <row r="157" spans="1:5" s="22" customFormat="1" ht="60">
      <c r="A157" s="15" t="s">
        <v>518</v>
      </c>
      <c r="B157" s="16" t="s">
        <v>50</v>
      </c>
      <c r="C157" s="18">
        <v>-350820.59</v>
      </c>
      <c r="D157" s="18">
        <v>-474086.89</v>
      </c>
      <c r="E157" s="24">
        <f t="shared" si="2"/>
        <v>135.14</v>
      </c>
    </row>
    <row r="158" spans="1:5" s="22" customFormat="1" ht="90">
      <c r="A158" s="15" t="s">
        <v>52</v>
      </c>
      <c r="B158" s="16" t="s">
        <v>51</v>
      </c>
      <c r="C158" s="18">
        <v>-350820.59</v>
      </c>
      <c r="D158" s="18">
        <v>-474086.89</v>
      </c>
      <c r="E158" s="24">
        <f t="shared" si="2"/>
        <v>135.14</v>
      </c>
    </row>
    <row r="159" spans="1:5" s="22" customFormat="1" ht="15">
      <c r="A159" s="15" t="s">
        <v>399</v>
      </c>
      <c r="B159" s="16" t="s">
        <v>398</v>
      </c>
      <c r="C159" s="18">
        <f>C160</f>
        <v>502202428.8599999</v>
      </c>
      <c r="D159" s="18">
        <f>D160</f>
        <v>456535410.19</v>
      </c>
      <c r="E159" s="24">
        <f t="shared" si="2"/>
        <v>90.91</v>
      </c>
    </row>
    <row r="160" spans="1:5" s="22" customFormat="1" ht="15">
      <c r="A160" s="15" t="s">
        <v>399</v>
      </c>
      <c r="B160" s="16" t="s">
        <v>3</v>
      </c>
      <c r="C160" s="18">
        <f>C161+C182+C209+C232+C238+C243</f>
        <v>502202428.8599999</v>
      </c>
      <c r="D160" s="18">
        <f>D161+D182+D209+D232+D238+D243</f>
        <v>456535410.19</v>
      </c>
      <c r="E160" s="24">
        <f t="shared" si="2"/>
        <v>90.91</v>
      </c>
    </row>
    <row r="161" spans="1:5" s="22" customFormat="1" ht="15">
      <c r="A161" s="15" t="s">
        <v>519</v>
      </c>
      <c r="B161" s="16" t="s">
        <v>4</v>
      </c>
      <c r="C161" s="18">
        <f>C162</f>
        <v>449902256.9099999</v>
      </c>
      <c r="D161" s="18">
        <f>D162</f>
        <v>402478223.69</v>
      </c>
      <c r="E161" s="24">
        <f t="shared" si="2"/>
        <v>89.46</v>
      </c>
    </row>
    <row r="162" spans="1:5" s="22" customFormat="1" ht="15">
      <c r="A162" s="15" t="s">
        <v>573</v>
      </c>
      <c r="B162" s="16" t="s">
        <v>5</v>
      </c>
      <c r="C162" s="18">
        <f>C163+C169+C173+C177+C179</f>
        <v>449902256.9099999</v>
      </c>
      <c r="D162" s="18">
        <f>D163+D169+D173+D177+D179</f>
        <v>402478223.69</v>
      </c>
      <c r="E162" s="24">
        <f t="shared" si="2"/>
        <v>89.46</v>
      </c>
    </row>
    <row r="163" spans="1:5" s="22" customFormat="1" ht="60">
      <c r="A163" s="15" t="s">
        <v>520</v>
      </c>
      <c r="B163" s="16" t="s">
        <v>6</v>
      </c>
      <c r="C163" s="18">
        <f>SUM(C164:C168)</f>
        <v>441919300.85999995</v>
      </c>
      <c r="D163" s="18">
        <f>SUM(D164:D168)</f>
        <v>394239661.12</v>
      </c>
      <c r="E163" s="24">
        <f t="shared" si="2"/>
        <v>89.21</v>
      </c>
    </row>
    <row r="164" spans="1:5" s="22" customFormat="1" ht="90">
      <c r="A164" s="15" t="s">
        <v>8</v>
      </c>
      <c r="B164" s="16" t="s">
        <v>7</v>
      </c>
      <c r="C164" s="18">
        <v>441487787.28</v>
      </c>
      <c r="D164" s="18">
        <v>393800752.29</v>
      </c>
      <c r="E164" s="24">
        <f t="shared" si="2"/>
        <v>89.2</v>
      </c>
    </row>
    <row r="165" spans="1:5" s="22" customFormat="1" ht="75">
      <c r="A165" s="15" t="s">
        <v>10</v>
      </c>
      <c r="B165" s="16" t="s">
        <v>9</v>
      </c>
      <c r="C165" s="18">
        <v>251703.06</v>
      </c>
      <c r="D165" s="18">
        <v>259098.31</v>
      </c>
      <c r="E165" s="24">
        <f t="shared" si="2"/>
        <v>102.94</v>
      </c>
    </row>
    <row r="166" spans="1:5" s="22" customFormat="1" ht="90">
      <c r="A166" s="15" t="s">
        <v>12</v>
      </c>
      <c r="B166" s="16" t="s">
        <v>11</v>
      </c>
      <c r="C166" s="18">
        <v>179841.57</v>
      </c>
      <c r="D166" s="18">
        <v>179841.58</v>
      </c>
      <c r="E166" s="24">
        <f t="shared" si="2"/>
        <v>100</v>
      </c>
    </row>
    <row r="167" spans="1:5" s="22" customFormat="1" ht="75">
      <c r="A167" s="15" t="s">
        <v>14</v>
      </c>
      <c r="B167" s="16" t="s">
        <v>13</v>
      </c>
      <c r="C167" s="18">
        <v>-30.99</v>
      </c>
      <c r="D167" s="18">
        <v>-31</v>
      </c>
      <c r="E167" s="24">
        <f t="shared" si="2"/>
        <v>100.03</v>
      </c>
    </row>
    <row r="168" spans="1:5" s="22" customFormat="1" ht="90">
      <c r="A168" s="15" t="s">
        <v>16</v>
      </c>
      <c r="B168" s="16" t="s">
        <v>15</v>
      </c>
      <c r="C168" s="18">
        <v>-0.06</v>
      </c>
      <c r="D168" s="18">
        <v>-0.06</v>
      </c>
      <c r="E168" s="24">
        <f t="shared" si="2"/>
        <v>100</v>
      </c>
    </row>
    <row r="169" spans="1:5" s="22" customFormat="1" ht="90">
      <c r="A169" s="15" t="s">
        <v>521</v>
      </c>
      <c r="B169" s="16" t="s">
        <v>17</v>
      </c>
      <c r="C169" s="18">
        <f>SUM(C170:C172)</f>
        <v>1217901.28</v>
      </c>
      <c r="D169" s="18">
        <f>SUM(D170:D172)</f>
        <v>1225132.8499999999</v>
      </c>
      <c r="E169" s="24">
        <f t="shared" si="2"/>
        <v>100.59</v>
      </c>
    </row>
    <row r="170" spans="1:5" s="22" customFormat="1" ht="120">
      <c r="A170" s="15" t="s">
        <v>19</v>
      </c>
      <c r="B170" s="16" t="s">
        <v>18</v>
      </c>
      <c r="C170" s="18">
        <v>1190135.19</v>
      </c>
      <c r="D170" s="18">
        <v>1197030.95</v>
      </c>
      <c r="E170" s="24">
        <f t="shared" si="2"/>
        <v>100.58</v>
      </c>
    </row>
    <row r="171" spans="1:5" s="22" customFormat="1" ht="105">
      <c r="A171" s="15" t="s">
        <v>21</v>
      </c>
      <c r="B171" s="16" t="s">
        <v>20</v>
      </c>
      <c r="C171" s="18">
        <v>26216.33</v>
      </c>
      <c r="D171" s="18">
        <v>26242.2</v>
      </c>
      <c r="E171" s="24">
        <f t="shared" si="2"/>
        <v>100.1</v>
      </c>
    </row>
    <row r="172" spans="1:5" s="22" customFormat="1" ht="120">
      <c r="A172" s="15" t="s">
        <v>23</v>
      </c>
      <c r="B172" s="16" t="s">
        <v>22</v>
      </c>
      <c r="C172" s="18">
        <v>1549.76</v>
      </c>
      <c r="D172" s="18">
        <v>1859.7</v>
      </c>
      <c r="E172" s="24">
        <f t="shared" si="2"/>
        <v>120</v>
      </c>
    </row>
    <row r="173" spans="1:5" s="22" customFormat="1" ht="45">
      <c r="A173" s="15" t="s">
        <v>522</v>
      </c>
      <c r="B173" s="16" t="s">
        <v>24</v>
      </c>
      <c r="C173" s="18">
        <f>SUM(C174:C176)</f>
        <v>3024224.9499999997</v>
      </c>
      <c r="D173" s="18">
        <f>SUM(D174:D176)</f>
        <v>3057092.68</v>
      </c>
      <c r="E173" s="24">
        <f t="shared" si="2"/>
        <v>101.09</v>
      </c>
    </row>
    <row r="174" spans="1:5" s="22" customFormat="1" ht="60">
      <c r="A174" s="15" t="s">
        <v>26</v>
      </c>
      <c r="B174" s="16" t="s">
        <v>25</v>
      </c>
      <c r="C174" s="18">
        <v>2999173.86</v>
      </c>
      <c r="D174" s="18">
        <v>3028147.44</v>
      </c>
      <c r="E174" s="24">
        <f t="shared" si="2"/>
        <v>100.97</v>
      </c>
    </row>
    <row r="175" spans="1:5" s="22" customFormat="1" ht="45">
      <c r="A175" s="15" t="s">
        <v>28</v>
      </c>
      <c r="B175" s="16" t="s">
        <v>27</v>
      </c>
      <c r="C175" s="18">
        <v>21057.83</v>
      </c>
      <c r="D175" s="18">
        <v>24951.97</v>
      </c>
      <c r="E175" s="24">
        <f t="shared" si="2"/>
        <v>118.49</v>
      </c>
    </row>
    <row r="176" spans="1:5" s="22" customFormat="1" ht="60">
      <c r="A176" s="15" t="s">
        <v>30</v>
      </c>
      <c r="B176" s="16" t="s">
        <v>29</v>
      </c>
      <c r="C176" s="18">
        <v>3993.26</v>
      </c>
      <c r="D176" s="18">
        <v>3993.27</v>
      </c>
      <c r="E176" s="24">
        <f t="shared" si="2"/>
        <v>100</v>
      </c>
    </row>
    <row r="177" spans="1:5" s="22" customFormat="1" ht="75">
      <c r="A177" s="15" t="s">
        <v>523</v>
      </c>
      <c r="B177" s="16" t="s">
        <v>31</v>
      </c>
      <c r="C177" s="18">
        <f>SUM(C178)</f>
        <v>25242.33</v>
      </c>
      <c r="D177" s="18">
        <f>SUM(D178)</f>
        <v>25242.33</v>
      </c>
      <c r="E177" s="24">
        <f t="shared" si="2"/>
        <v>100</v>
      </c>
    </row>
    <row r="178" spans="1:5" s="22" customFormat="1" ht="105">
      <c r="A178" s="15" t="s">
        <v>33</v>
      </c>
      <c r="B178" s="16" t="s">
        <v>32</v>
      </c>
      <c r="C178" s="18">
        <v>25242.33</v>
      </c>
      <c r="D178" s="18">
        <v>25242.33</v>
      </c>
      <c r="E178" s="24">
        <f t="shared" si="2"/>
        <v>100</v>
      </c>
    </row>
    <row r="179" spans="1:5" s="22" customFormat="1" ht="75">
      <c r="A179" s="15" t="s">
        <v>524</v>
      </c>
      <c r="B179" s="16" t="s">
        <v>34</v>
      </c>
      <c r="C179" s="18">
        <f>SUM(C180:C181)</f>
        <v>3715587.4899999998</v>
      </c>
      <c r="D179" s="18">
        <f>SUM(D180:D181)</f>
        <v>3931094.71</v>
      </c>
      <c r="E179" s="24">
        <f t="shared" si="2"/>
        <v>105.8</v>
      </c>
    </row>
    <row r="180" spans="1:5" s="22" customFormat="1" ht="105">
      <c r="A180" s="15" t="s">
        <v>36</v>
      </c>
      <c r="B180" s="16" t="s">
        <v>35</v>
      </c>
      <c r="C180" s="18">
        <v>3715584.69</v>
      </c>
      <c r="D180" s="18">
        <v>3931091.91</v>
      </c>
      <c r="E180" s="24">
        <f t="shared" si="2"/>
        <v>105.8</v>
      </c>
    </row>
    <row r="181" spans="1:5" s="22" customFormat="1" ht="90">
      <c r="A181" s="15" t="s">
        <v>38</v>
      </c>
      <c r="B181" s="16" t="s">
        <v>37</v>
      </c>
      <c r="C181" s="18">
        <v>2.8</v>
      </c>
      <c r="D181" s="18">
        <v>2.8</v>
      </c>
      <c r="E181" s="24">
        <f t="shared" si="2"/>
        <v>100</v>
      </c>
    </row>
    <row r="182" spans="1:5" s="22" customFormat="1" ht="15">
      <c r="A182" s="15" t="s">
        <v>525</v>
      </c>
      <c r="B182" s="16" t="s">
        <v>53</v>
      </c>
      <c r="C182" s="18">
        <f>C183+C198+C205</f>
        <v>30170527.769999996</v>
      </c>
      <c r="D182" s="18">
        <f>D183+D198+D205</f>
        <v>30902220.67</v>
      </c>
      <c r="E182" s="24">
        <f t="shared" si="2"/>
        <v>102.43</v>
      </c>
    </row>
    <row r="183" spans="1:5" s="22" customFormat="1" ht="30">
      <c r="A183" s="15" t="s">
        <v>526</v>
      </c>
      <c r="B183" s="16" t="s">
        <v>54</v>
      </c>
      <c r="C183" s="18">
        <f>C184+C188+C190</f>
        <v>26772482.33</v>
      </c>
      <c r="D183" s="18">
        <f>D184+D188+D190</f>
        <v>27026665.630000003</v>
      </c>
      <c r="E183" s="24">
        <f t="shared" si="2"/>
        <v>100.95</v>
      </c>
    </row>
    <row r="184" spans="1:5" s="22" customFormat="1" ht="30">
      <c r="A184" s="15" t="s">
        <v>527</v>
      </c>
      <c r="B184" s="16" t="s">
        <v>55</v>
      </c>
      <c r="C184" s="18">
        <f>SUM(C185:C187)</f>
        <v>18147079.32</v>
      </c>
      <c r="D184" s="18">
        <f>SUM(D185:D187)</f>
        <v>18337247.6</v>
      </c>
      <c r="E184" s="24">
        <f t="shared" si="2"/>
        <v>101.05</v>
      </c>
    </row>
    <row r="185" spans="1:5" s="22" customFormat="1" ht="60">
      <c r="A185" s="15" t="s">
        <v>57</v>
      </c>
      <c r="B185" s="16" t="s">
        <v>56</v>
      </c>
      <c r="C185" s="18">
        <v>18004867.19</v>
      </c>
      <c r="D185" s="18">
        <v>18192806.91</v>
      </c>
      <c r="E185" s="24">
        <f t="shared" si="2"/>
        <v>101.04</v>
      </c>
    </row>
    <row r="186" spans="1:5" s="22" customFormat="1" ht="30">
      <c r="A186" s="15" t="s">
        <v>59</v>
      </c>
      <c r="B186" s="16" t="s">
        <v>58</v>
      </c>
      <c r="C186" s="18">
        <v>141212.13</v>
      </c>
      <c r="D186" s="18">
        <v>143440.69</v>
      </c>
      <c r="E186" s="24">
        <f t="shared" si="2"/>
        <v>101.58</v>
      </c>
    </row>
    <row r="187" spans="1:5" s="22" customFormat="1" ht="60">
      <c r="A187" s="15" t="s">
        <v>61</v>
      </c>
      <c r="B187" s="16" t="s">
        <v>60</v>
      </c>
      <c r="C187" s="18">
        <v>1000</v>
      </c>
      <c r="D187" s="18">
        <v>1000</v>
      </c>
      <c r="E187" s="24">
        <f t="shared" si="2"/>
        <v>100</v>
      </c>
    </row>
    <row r="188" spans="1:5" s="22" customFormat="1" ht="45">
      <c r="A188" s="15" t="s">
        <v>528</v>
      </c>
      <c r="B188" s="16" t="s">
        <v>62</v>
      </c>
      <c r="C188" s="18">
        <f>SUM(C189)</f>
        <v>457.34</v>
      </c>
      <c r="D188" s="18">
        <f>SUM(D189)</f>
        <v>457.34</v>
      </c>
      <c r="E188" s="24">
        <f t="shared" si="2"/>
        <v>100</v>
      </c>
    </row>
    <row r="189" spans="1:5" s="22" customFormat="1" ht="60">
      <c r="A189" s="15" t="s">
        <v>64</v>
      </c>
      <c r="B189" s="16" t="s">
        <v>63</v>
      </c>
      <c r="C189" s="18">
        <v>457.34</v>
      </c>
      <c r="D189" s="18">
        <v>457.34</v>
      </c>
      <c r="E189" s="24">
        <f t="shared" si="2"/>
        <v>100</v>
      </c>
    </row>
    <row r="190" spans="1:5" s="22" customFormat="1" ht="30">
      <c r="A190" s="15" t="s">
        <v>529</v>
      </c>
      <c r="B190" s="16" t="s">
        <v>65</v>
      </c>
      <c r="C190" s="18">
        <f>C191+C196</f>
        <v>8624945.67</v>
      </c>
      <c r="D190" s="18">
        <f>D191+D196</f>
        <v>8688960.69</v>
      </c>
      <c r="E190" s="24">
        <f t="shared" si="2"/>
        <v>100.74</v>
      </c>
    </row>
    <row r="191" spans="1:5" s="22" customFormat="1" ht="60">
      <c r="A191" s="15" t="s">
        <v>530</v>
      </c>
      <c r="B191" s="16" t="s">
        <v>66</v>
      </c>
      <c r="C191" s="18">
        <f>SUM(C192:C195)</f>
        <v>8627823.8</v>
      </c>
      <c r="D191" s="18">
        <f>SUM(D192:D195)</f>
        <v>8691838.83</v>
      </c>
      <c r="E191" s="24">
        <f t="shared" si="2"/>
        <v>100.74</v>
      </c>
    </row>
    <row r="192" spans="1:5" s="22" customFormat="1" ht="75">
      <c r="A192" s="15" t="s">
        <v>68</v>
      </c>
      <c r="B192" s="16" t="s">
        <v>67</v>
      </c>
      <c r="C192" s="18">
        <v>8700759.73</v>
      </c>
      <c r="D192" s="18">
        <v>8764709.88</v>
      </c>
      <c r="E192" s="24">
        <f t="shared" si="2"/>
        <v>100.73</v>
      </c>
    </row>
    <row r="193" spans="1:5" s="22" customFormat="1" ht="60">
      <c r="A193" s="15" t="s">
        <v>70</v>
      </c>
      <c r="B193" s="16" t="s">
        <v>69</v>
      </c>
      <c r="C193" s="18">
        <v>-77165.03</v>
      </c>
      <c r="D193" s="18">
        <v>-77100.15</v>
      </c>
      <c r="E193" s="24">
        <f t="shared" si="2"/>
        <v>99.92</v>
      </c>
    </row>
    <row r="194" spans="1:5" s="22" customFormat="1" ht="75">
      <c r="A194" s="15" t="s">
        <v>72</v>
      </c>
      <c r="B194" s="16" t="s">
        <v>71</v>
      </c>
      <c r="C194" s="18">
        <v>5229.1</v>
      </c>
      <c r="D194" s="18">
        <v>5229.1</v>
      </c>
      <c r="E194" s="24">
        <f t="shared" si="2"/>
        <v>100</v>
      </c>
    </row>
    <row r="195" spans="1:5" s="22" customFormat="1" ht="60">
      <c r="A195" s="15" t="s">
        <v>74</v>
      </c>
      <c r="B195" s="16" t="s">
        <v>73</v>
      </c>
      <c r="C195" s="18">
        <v>-1000</v>
      </c>
      <c r="D195" s="18">
        <v>-1000</v>
      </c>
      <c r="E195" s="24">
        <f t="shared" si="2"/>
        <v>100</v>
      </c>
    </row>
    <row r="196" spans="1:5" s="22" customFormat="1" ht="45">
      <c r="A196" s="15" t="s">
        <v>531</v>
      </c>
      <c r="B196" s="16" t="s">
        <v>75</v>
      </c>
      <c r="C196" s="18">
        <f>C197</f>
        <v>-2878.13</v>
      </c>
      <c r="D196" s="18">
        <f>D197</f>
        <v>-2878.14</v>
      </c>
      <c r="E196" s="24">
        <f t="shared" si="2"/>
        <v>100</v>
      </c>
    </row>
    <row r="197" spans="1:5" s="22" customFormat="1" ht="60">
      <c r="A197" s="15" t="s">
        <v>77</v>
      </c>
      <c r="B197" s="16" t="s">
        <v>76</v>
      </c>
      <c r="C197" s="18">
        <v>-2878.13</v>
      </c>
      <c r="D197" s="18">
        <v>-2878.14</v>
      </c>
      <c r="E197" s="24">
        <f t="shared" si="2"/>
        <v>100</v>
      </c>
    </row>
    <row r="198" spans="1:5" s="22" customFormat="1" ht="15">
      <c r="A198" s="15" t="s">
        <v>532</v>
      </c>
      <c r="B198" s="16" t="s">
        <v>78</v>
      </c>
      <c r="C198" s="18">
        <f>C199+C203</f>
        <v>1058831.9000000001</v>
      </c>
      <c r="D198" s="18">
        <f>D199+D203</f>
        <v>1011722.25</v>
      </c>
      <c r="E198" s="24">
        <f t="shared" si="2"/>
        <v>95.55</v>
      </c>
    </row>
    <row r="199" spans="1:5" s="22" customFormat="1" ht="15">
      <c r="A199" s="15" t="s">
        <v>533</v>
      </c>
      <c r="B199" s="16" t="s">
        <v>78</v>
      </c>
      <c r="C199" s="18">
        <f>SUM(C200:C202)</f>
        <v>1059173.9000000001</v>
      </c>
      <c r="D199" s="18">
        <f>SUM(D200:D202)</f>
        <v>1012064.25</v>
      </c>
      <c r="E199" s="24">
        <f t="shared" si="2"/>
        <v>95.55</v>
      </c>
    </row>
    <row r="200" spans="1:5" s="22" customFormat="1" ht="45">
      <c r="A200" s="15" t="s">
        <v>80</v>
      </c>
      <c r="B200" s="16" t="s">
        <v>79</v>
      </c>
      <c r="C200" s="18">
        <v>1043469.06</v>
      </c>
      <c r="D200" s="18">
        <v>996387.49</v>
      </c>
      <c r="E200" s="24">
        <f aca="true" t="shared" si="3" ref="E200:E262">ROUND(D200/C200*100,2)</f>
        <v>95.49</v>
      </c>
    </row>
    <row r="201" spans="1:5" s="22" customFormat="1" ht="30">
      <c r="A201" s="15" t="s">
        <v>82</v>
      </c>
      <c r="B201" s="16" t="s">
        <v>81</v>
      </c>
      <c r="C201" s="18">
        <v>11709.85</v>
      </c>
      <c r="D201" s="18">
        <v>11681.77</v>
      </c>
      <c r="E201" s="24">
        <f t="shared" si="3"/>
        <v>99.76</v>
      </c>
    </row>
    <row r="202" spans="1:5" s="22" customFormat="1" ht="45">
      <c r="A202" s="15" t="s">
        <v>84</v>
      </c>
      <c r="B202" s="16" t="s">
        <v>83</v>
      </c>
      <c r="C202" s="18">
        <v>3994.99</v>
      </c>
      <c r="D202" s="18">
        <v>3994.99</v>
      </c>
      <c r="E202" s="24">
        <f t="shared" si="3"/>
        <v>100</v>
      </c>
    </row>
    <row r="203" spans="1:5" s="22" customFormat="1" ht="30">
      <c r="A203" s="15" t="s">
        <v>534</v>
      </c>
      <c r="B203" s="16" t="s">
        <v>85</v>
      </c>
      <c r="C203" s="18">
        <f>C204</f>
        <v>-342</v>
      </c>
      <c r="D203" s="18">
        <f>D204</f>
        <v>-342</v>
      </c>
      <c r="E203" s="24">
        <f t="shared" si="3"/>
        <v>100</v>
      </c>
    </row>
    <row r="204" spans="1:5" s="22" customFormat="1" ht="60">
      <c r="A204" s="15" t="s">
        <v>87</v>
      </c>
      <c r="B204" s="16" t="s">
        <v>86</v>
      </c>
      <c r="C204" s="18">
        <v>-342</v>
      </c>
      <c r="D204" s="18">
        <v>-342</v>
      </c>
      <c r="E204" s="24">
        <f t="shared" si="3"/>
        <v>100</v>
      </c>
    </row>
    <row r="205" spans="1:5" s="22" customFormat="1" ht="30">
      <c r="A205" s="15" t="s">
        <v>535</v>
      </c>
      <c r="B205" s="16" t="s">
        <v>88</v>
      </c>
      <c r="C205" s="18">
        <f>C206</f>
        <v>2339213.54</v>
      </c>
      <c r="D205" s="18">
        <f>D206</f>
        <v>2863832.79</v>
      </c>
      <c r="E205" s="24">
        <f t="shared" si="3"/>
        <v>122.43</v>
      </c>
    </row>
    <row r="206" spans="1:5" s="22" customFormat="1" ht="30">
      <c r="A206" s="15" t="s">
        <v>536</v>
      </c>
      <c r="B206" s="16" t="s">
        <v>89</v>
      </c>
      <c r="C206" s="18">
        <f>SUM(C207:C208)</f>
        <v>2339213.54</v>
      </c>
      <c r="D206" s="18">
        <f>SUM(D207:D208)</f>
        <v>2863832.79</v>
      </c>
      <c r="E206" s="24">
        <f t="shared" si="3"/>
        <v>122.43</v>
      </c>
    </row>
    <row r="207" spans="1:5" s="22" customFormat="1" ht="60">
      <c r="A207" s="15" t="s">
        <v>91</v>
      </c>
      <c r="B207" s="16" t="s">
        <v>90</v>
      </c>
      <c r="C207" s="18">
        <v>2335150.89</v>
      </c>
      <c r="D207" s="18">
        <v>2859783.36</v>
      </c>
      <c r="E207" s="24">
        <f t="shared" si="3"/>
        <v>122.47</v>
      </c>
    </row>
    <row r="208" spans="1:5" s="22" customFormat="1" ht="45">
      <c r="A208" s="15" t="s">
        <v>93</v>
      </c>
      <c r="B208" s="16" t="s">
        <v>92</v>
      </c>
      <c r="C208" s="18">
        <v>4062.65</v>
      </c>
      <c r="D208" s="18">
        <v>4049.43</v>
      </c>
      <c r="E208" s="24">
        <f t="shared" si="3"/>
        <v>99.67</v>
      </c>
    </row>
    <row r="209" spans="1:5" s="22" customFormat="1" ht="15">
      <c r="A209" s="15" t="s">
        <v>537</v>
      </c>
      <c r="B209" s="16" t="s">
        <v>94</v>
      </c>
      <c r="C209" s="18">
        <f>C210+C215+C223</f>
        <v>20578344.91</v>
      </c>
      <c r="D209" s="18">
        <f>D210+D215+D223</f>
        <v>21488394.24</v>
      </c>
      <c r="E209" s="24">
        <f t="shared" si="3"/>
        <v>104.42</v>
      </c>
    </row>
    <row r="210" spans="1:5" s="22" customFormat="1" ht="15">
      <c r="A210" s="15" t="s">
        <v>538</v>
      </c>
      <c r="B210" s="16" t="s">
        <v>95</v>
      </c>
      <c r="C210" s="18">
        <f>C211</f>
        <v>7165500</v>
      </c>
      <c r="D210" s="18">
        <f>D211</f>
        <v>7763257.68</v>
      </c>
      <c r="E210" s="24">
        <f t="shared" si="3"/>
        <v>108.34</v>
      </c>
    </row>
    <row r="211" spans="1:5" s="22" customFormat="1" ht="45">
      <c r="A211" s="15" t="s">
        <v>539</v>
      </c>
      <c r="B211" s="16" t="s">
        <v>96</v>
      </c>
      <c r="C211" s="18">
        <f>SUM(C212:C214)</f>
        <v>7165500</v>
      </c>
      <c r="D211" s="18">
        <f>SUM(D212:D214)</f>
        <v>7763257.68</v>
      </c>
      <c r="E211" s="24">
        <f t="shared" si="3"/>
        <v>108.34</v>
      </c>
    </row>
    <row r="212" spans="1:5" s="22" customFormat="1" ht="75">
      <c r="A212" s="15" t="s">
        <v>98</v>
      </c>
      <c r="B212" s="16" t="s">
        <v>97</v>
      </c>
      <c r="C212" s="18">
        <v>7114279.13</v>
      </c>
      <c r="D212" s="18">
        <v>7690452.67</v>
      </c>
      <c r="E212" s="24">
        <f t="shared" si="3"/>
        <v>108.1</v>
      </c>
    </row>
    <row r="213" spans="1:5" s="22" customFormat="1" ht="45">
      <c r="A213" s="15" t="s">
        <v>100</v>
      </c>
      <c r="B213" s="16" t="s">
        <v>99</v>
      </c>
      <c r="C213" s="18">
        <v>43896.57</v>
      </c>
      <c r="D213" s="18">
        <v>65480.71</v>
      </c>
      <c r="E213" s="24">
        <f t="shared" si="3"/>
        <v>149.17</v>
      </c>
    </row>
    <row r="214" spans="1:5" s="22" customFormat="1" ht="75">
      <c r="A214" s="15" t="s">
        <v>102</v>
      </c>
      <c r="B214" s="16" t="s">
        <v>101</v>
      </c>
      <c r="C214" s="18">
        <v>7324.3</v>
      </c>
      <c r="D214" s="18">
        <v>7324.3</v>
      </c>
      <c r="E214" s="24">
        <f t="shared" si="3"/>
        <v>100</v>
      </c>
    </row>
    <row r="215" spans="1:5" s="22" customFormat="1" ht="15">
      <c r="A215" s="15" t="s">
        <v>540</v>
      </c>
      <c r="B215" s="16" t="s">
        <v>103</v>
      </c>
      <c r="C215" s="18">
        <f>C216+C220</f>
        <v>6250000</v>
      </c>
      <c r="D215" s="18">
        <f>D216+D220</f>
        <v>5849415.9399999995</v>
      </c>
      <c r="E215" s="24">
        <f t="shared" si="3"/>
        <v>93.59</v>
      </c>
    </row>
    <row r="216" spans="1:5" s="22" customFormat="1" ht="15">
      <c r="A216" s="15" t="s">
        <v>541</v>
      </c>
      <c r="B216" s="16" t="s">
        <v>104</v>
      </c>
      <c r="C216" s="18">
        <f>SUM(C217:C219)</f>
        <v>3638471.62</v>
      </c>
      <c r="D216" s="18">
        <f>SUM(D217:D219)</f>
        <v>2382680.9699999997</v>
      </c>
      <c r="E216" s="24">
        <f t="shared" si="3"/>
        <v>65.49</v>
      </c>
    </row>
    <row r="217" spans="1:5" s="22" customFormat="1" ht="45">
      <c r="A217" s="15" t="s">
        <v>106</v>
      </c>
      <c r="B217" s="16" t="s">
        <v>105</v>
      </c>
      <c r="C217" s="18">
        <v>3625100.15</v>
      </c>
      <c r="D217" s="18">
        <v>2364975.65</v>
      </c>
      <c r="E217" s="24">
        <f t="shared" si="3"/>
        <v>65.24</v>
      </c>
    </row>
    <row r="218" spans="1:5" s="22" customFormat="1" ht="15">
      <c r="A218" s="15" t="s">
        <v>108</v>
      </c>
      <c r="B218" s="16" t="s">
        <v>107</v>
      </c>
      <c r="C218" s="18">
        <v>14570.31</v>
      </c>
      <c r="D218" s="18">
        <v>18906.63</v>
      </c>
      <c r="E218" s="24">
        <f t="shared" si="3"/>
        <v>129.76</v>
      </c>
    </row>
    <row r="219" spans="1:5" s="22" customFormat="1" ht="45">
      <c r="A219" s="15" t="s">
        <v>110</v>
      </c>
      <c r="B219" s="16" t="s">
        <v>109</v>
      </c>
      <c r="C219" s="18">
        <v>-1198.84</v>
      </c>
      <c r="D219" s="18">
        <v>-1201.31</v>
      </c>
      <c r="E219" s="24">
        <f t="shared" si="3"/>
        <v>100.21</v>
      </c>
    </row>
    <row r="220" spans="1:5" s="22" customFormat="1" ht="15">
      <c r="A220" s="15" t="s">
        <v>542</v>
      </c>
      <c r="B220" s="16" t="s">
        <v>111</v>
      </c>
      <c r="C220" s="18">
        <f>SUM(C221:C222)</f>
        <v>2611528.38</v>
      </c>
      <c r="D220" s="18">
        <f>SUM(D221:D222)</f>
        <v>3466734.97</v>
      </c>
      <c r="E220" s="24">
        <f t="shared" si="3"/>
        <v>132.75</v>
      </c>
    </row>
    <row r="221" spans="1:5" s="22" customFormat="1" ht="45">
      <c r="A221" s="15" t="s">
        <v>113</v>
      </c>
      <c r="B221" s="16" t="s">
        <v>112</v>
      </c>
      <c r="C221" s="18">
        <v>2583879.05</v>
      </c>
      <c r="D221" s="18">
        <v>3426767.98</v>
      </c>
      <c r="E221" s="24">
        <f t="shared" si="3"/>
        <v>132.62</v>
      </c>
    </row>
    <row r="222" spans="1:5" s="22" customFormat="1" ht="30">
      <c r="A222" s="15" t="s">
        <v>115</v>
      </c>
      <c r="B222" s="16" t="s">
        <v>114</v>
      </c>
      <c r="C222" s="18">
        <v>27649.33</v>
      </c>
      <c r="D222" s="18">
        <v>39966.99</v>
      </c>
      <c r="E222" s="24">
        <f t="shared" si="3"/>
        <v>144.55</v>
      </c>
    </row>
    <row r="223" spans="1:5" s="22" customFormat="1" ht="15">
      <c r="A223" s="15" t="s">
        <v>543</v>
      </c>
      <c r="B223" s="16" t="s">
        <v>116</v>
      </c>
      <c r="C223" s="18">
        <f>C224+C228</f>
        <v>7162844.91</v>
      </c>
      <c r="D223" s="18">
        <f>D224+D228</f>
        <v>7875720.62</v>
      </c>
      <c r="E223" s="24">
        <f t="shared" si="3"/>
        <v>109.95</v>
      </c>
    </row>
    <row r="224" spans="1:5" s="22" customFormat="1" ht="15">
      <c r="A224" s="15" t="s">
        <v>544</v>
      </c>
      <c r="B224" s="16" t="s">
        <v>117</v>
      </c>
      <c r="C224" s="18">
        <f>C225</f>
        <v>6668881.43</v>
      </c>
      <c r="D224" s="18">
        <f>D225</f>
        <v>5867812.4</v>
      </c>
      <c r="E224" s="24">
        <f t="shared" si="3"/>
        <v>87.99</v>
      </c>
    </row>
    <row r="225" spans="1:5" s="22" customFormat="1" ht="30">
      <c r="A225" s="15" t="s">
        <v>545</v>
      </c>
      <c r="B225" s="16" t="s">
        <v>118</v>
      </c>
      <c r="C225" s="18">
        <f>SUM(C226:C227)</f>
        <v>6668881.43</v>
      </c>
      <c r="D225" s="18">
        <f>SUM(D226:D227)</f>
        <v>5867812.4</v>
      </c>
      <c r="E225" s="24">
        <f t="shared" si="3"/>
        <v>87.99</v>
      </c>
    </row>
    <row r="226" spans="1:5" s="22" customFormat="1" ht="60">
      <c r="A226" s="15" t="s">
        <v>120</v>
      </c>
      <c r="B226" s="16" t="s">
        <v>119</v>
      </c>
      <c r="C226" s="18">
        <v>6569184.39</v>
      </c>
      <c r="D226" s="18">
        <v>5809214.9</v>
      </c>
      <c r="E226" s="24">
        <f t="shared" si="3"/>
        <v>88.43</v>
      </c>
    </row>
    <row r="227" spans="1:5" s="22" customFormat="1" ht="45">
      <c r="A227" s="15" t="s">
        <v>122</v>
      </c>
      <c r="B227" s="16" t="s">
        <v>121</v>
      </c>
      <c r="C227" s="18">
        <v>99697.04</v>
      </c>
      <c r="D227" s="18">
        <v>58597.5</v>
      </c>
      <c r="E227" s="24">
        <f t="shared" si="3"/>
        <v>58.78</v>
      </c>
    </row>
    <row r="228" spans="1:5" s="22" customFormat="1" ht="15">
      <c r="A228" s="15" t="s">
        <v>546</v>
      </c>
      <c r="B228" s="16" t="s">
        <v>123</v>
      </c>
      <c r="C228" s="18">
        <f>C229</f>
        <v>493963.48000000004</v>
      </c>
      <c r="D228" s="18">
        <f>D229</f>
        <v>2007908.22</v>
      </c>
      <c r="E228" s="24">
        <f t="shared" si="3"/>
        <v>406.49</v>
      </c>
    </row>
    <row r="229" spans="1:5" s="22" customFormat="1" ht="30">
      <c r="A229" s="15" t="s">
        <v>547</v>
      </c>
      <c r="B229" s="16" t="s">
        <v>124</v>
      </c>
      <c r="C229" s="18">
        <f>SUM(C230:C231)</f>
        <v>493963.48000000004</v>
      </c>
      <c r="D229" s="18">
        <f>SUM(D230:D231)</f>
        <v>2007908.22</v>
      </c>
      <c r="E229" s="24">
        <f t="shared" si="3"/>
        <v>406.49</v>
      </c>
    </row>
    <row r="230" spans="1:5" s="22" customFormat="1" ht="60">
      <c r="A230" s="15" t="s">
        <v>126</v>
      </c>
      <c r="B230" s="16" t="s">
        <v>125</v>
      </c>
      <c r="C230" s="18">
        <v>535918.16</v>
      </c>
      <c r="D230" s="18">
        <v>2043209.66</v>
      </c>
      <c r="E230" s="24">
        <f t="shared" si="3"/>
        <v>381.25</v>
      </c>
    </row>
    <row r="231" spans="1:5" s="22" customFormat="1" ht="45">
      <c r="A231" s="15" t="s">
        <v>128</v>
      </c>
      <c r="B231" s="16" t="s">
        <v>127</v>
      </c>
      <c r="C231" s="18">
        <v>-41954.68</v>
      </c>
      <c r="D231" s="18">
        <v>-35301.44</v>
      </c>
      <c r="E231" s="24">
        <f t="shared" si="3"/>
        <v>84.14</v>
      </c>
    </row>
    <row r="232" spans="1:5" s="22" customFormat="1" ht="15">
      <c r="A232" s="15" t="s">
        <v>548</v>
      </c>
      <c r="B232" s="16" t="s">
        <v>129</v>
      </c>
      <c r="C232" s="18">
        <f>C233</f>
        <v>1551855.8800000001</v>
      </c>
      <c r="D232" s="18">
        <f>D233</f>
        <v>1667182.7</v>
      </c>
      <c r="E232" s="24">
        <f t="shared" si="3"/>
        <v>107.43</v>
      </c>
    </row>
    <row r="233" spans="1:5" s="22" customFormat="1" ht="30">
      <c r="A233" s="15" t="s">
        <v>549</v>
      </c>
      <c r="B233" s="16" t="s">
        <v>130</v>
      </c>
      <c r="C233" s="18">
        <f>C234</f>
        <v>1551855.8800000001</v>
      </c>
      <c r="D233" s="18">
        <f>D234</f>
        <v>1667182.7</v>
      </c>
      <c r="E233" s="24">
        <f t="shared" si="3"/>
        <v>107.43</v>
      </c>
    </row>
    <row r="234" spans="1:5" s="22" customFormat="1" ht="45">
      <c r="A234" s="15" t="s">
        <v>550</v>
      </c>
      <c r="B234" s="16" t="s">
        <v>131</v>
      </c>
      <c r="C234" s="18">
        <f>SUM(C235:C237)</f>
        <v>1551855.8800000001</v>
      </c>
      <c r="D234" s="18">
        <f>SUM(D235:D237)</f>
        <v>1667182.7</v>
      </c>
      <c r="E234" s="24">
        <f t="shared" si="3"/>
        <v>107.43</v>
      </c>
    </row>
    <row r="235" spans="1:5" s="22" customFormat="1" ht="60">
      <c r="A235" s="15" t="s">
        <v>133</v>
      </c>
      <c r="B235" s="16" t="s">
        <v>132</v>
      </c>
      <c r="C235" s="18">
        <v>1387915.36</v>
      </c>
      <c r="D235" s="18">
        <v>1495121.79</v>
      </c>
      <c r="E235" s="24">
        <f t="shared" si="3"/>
        <v>107.72</v>
      </c>
    </row>
    <row r="236" spans="1:5" s="22" customFormat="1" ht="60">
      <c r="A236" s="15" t="s">
        <v>135</v>
      </c>
      <c r="B236" s="16" t="s">
        <v>134</v>
      </c>
      <c r="C236" s="18">
        <v>162597.96</v>
      </c>
      <c r="D236" s="18">
        <v>169956.21</v>
      </c>
      <c r="E236" s="24">
        <f t="shared" si="3"/>
        <v>104.53</v>
      </c>
    </row>
    <row r="237" spans="1:5" s="22" customFormat="1" ht="45">
      <c r="A237" s="15" t="s">
        <v>137</v>
      </c>
      <c r="B237" s="16" t="s">
        <v>136</v>
      </c>
      <c r="C237" s="18">
        <v>1342.56</v>
      </c>
      <c r="D237" s="18">
        <v>2104.7</v>
      </c>
      <c r="E237" s="24">
        <f t="shared" si="3"/>
        <v>156.77</v>
      </c>
    </row>
    <row r="238" spans="1:5" s="22" customFormat="1" ht="30">
      <c r="A238" s="15" t="s">
        <v>551</v>
      </c>
      <c r="B238" s="16" t="s">
        <v>143</v>
      </c>
      <c r="C238" s="18">
        <v>0</v>
      </c>
      <c r="D238" s="18">
        <v>-4.5</v>
      </c>
      <c r="E238" s="24"/>
    </row>
    <row r="239" spans="1:5" s="22" customFormat="1" ht="15">
      <c r="A239" s="15" t="s">
        <v>552</v>
      </c>
      <c r="B239" s="16" t="s">
        <v>144</v>
      </c>
      <c r="C239" s="18">
        <v>0</v>
      </c>
      <c r="D239" s="18">
        <v>-4.5</v>
      </c>
      <c r="E239" s="24"/>
    </row>
    <row r="240" spans="1:5" s="22" customFormat="1" ht="15">
      <c r="A240" s="15" t="s">
        <v>553</v>
      </c>
      <c r="B240" s="16" t="s">
        <v>145</v>
      </c>
      <c r="C240" s="18">
        <v>0</v>
      </c>
      <c r="D240" s="18">
        <v>-4.5</v>
      </c>
      <c r="E240" s="24"/>
    </row>
    <row r="241" spans="1:5" s="22" customFormat="1" ht="30">
      <c r="A241" s="15" t="s">
        <v>554</v>
      </c>
      <c r="B241" s="16" t="s">
        <v>146</v>
      </c>
      <c r="C241" s="18">
        <v>0</v>
      </c>
      <c r="D241" s="18">
        <v>-4.5</v>
      </c>
      <c r="E241" s="24"/>
    </row>
    <row r="242" spans="1:5" s="22" customFormat="1" ht="60">
      <c r="A242" s="15" t="s">
        <v>148</v>
      </c>
      <c r="B242" s="16" t="s">
        <v>147</v>
      </c>
      <c r="C242" s="18">
        <v>0</v>
      </c>
      <c r="D242" s="18">
        <v>-4.5</v>
      </c>
      <c r="E242" s="24"/>
    </row>
    <row r="243" spans="1:5" s="22" customFormat="1" ht="15">
      <c r="A243" s="15" t="s">
        <v>555</v>
      </c>
      <c r="B243" s="16" t="s">
        <v>213</v>
      </c>
      <c r="C243" s="18">
        <f>C244</f>
        <v>-556.61</v>
      </c>
      <c r="D243" s="18">
        <f>D244</f>
        <v>-606.61</v>
      </c>
      <c r="E243" s="24">
        <f t="shared" si="3"/>
        <v>108.98</v>
      </c>
    </row>
    <row r="244" spans="1:5" s="22" customFormat="1" ht="15">
      <c r="A244" s="15" t="s">
        <v>556</v>
      </c>
      <c r="B244" s="16" t="s">
        <v>295</v>
      </c>
      <c r="C244" s="18">
        <f>C245+C247</f>
        <v>-556.61</v>
      </c>
      <c r="D244" s="18">
        <f>D245+D247</f>
        <v>-606.61</v>
      </c>
      <c r="E244" s="24">
        <f t="shared" si="3"/>
        <v>108.98</v>
      </c>
    </row>
    <row r="245" spans="1:5" s="22" customFormat="1" ht="60">
      <c r="A245" s="15" t="s">
        <v>557</v>
      </c>
      <c r="B245" s="16" t="s">
        <v>297</v>
      </c>
      <c r="C245" s="18">
        <f>C246</f>
        <v>300</v>
      </c>
      <c r="D245" s="18">
        <f>D246</f>
        <v>300</v>
      </c>
      <c r="E245" s="24">
        <f t="shared" si="3"/>
        <v>100</v>
      </c>
    </row>
    <row r="246" spans="1:5" s="22" customFormat="1" ht="120">
      <c r="A246" s="15" t="s">
        <v>300</v>
      </c>
      <c r="B246" s="16" t="s">
        <v>298</v>
      </c>
      <c r="C246" s="18">
        <v>300</v>
      </c>
      <c r="D246" s="18">
        <v>300</v>
      </c>
      <c r="E246" s="24">
        <f t="shared" si="3"/>
        <v>100</v>
      </c>
    </row>
    <row r="247" spans="1:5" s="22" customFormat="1" ht="60">
      <c r="A247" s="15" t="s">
        <v>558</v>
      </c>
      <c r="B247" s="16" t="s">
        <v>296</v>
      </c>
      <c r="C247" s="18">
        <f>C248</f>
        <v>-856.61</v>
      </c>
      <c r="D247" s="18">
        <f>D248</f>
        <v>-906.61</v>
      </c>
      <c r="E247" s="24">
        <f t="shared" si="3"/>
        <v>105.84</v>
      </c>
    </row>
    <row r="248" spans="1:5" s="22" customFormat="1" ht="60">
      <c r="A248" s="15" t="s">
        <v>302</v>
      </c>
      <c r="B248" s="16" t="s">
        <v>301</v>
      </c>
      <c r="C248" s="18">
        <v>-856.61</v>
      </c>
      <c r="D248" s="18">
        <v>-906.61</v>
      </c>
      <c r="E248" s="24">
        <f t="shared" si="3"/>
        <v>105.84</v>
      </c>
    </row>
    <row r="249" spans="1:5" s="22" customFormat="1" ht="15">
      <c r="A249" s="15" t="s">
        <v>408</v>
      </c>
      <c r="B249" s="16" t="s">
        <v>213</v>
      </c>
      <c r="C249" s="26">
        <f>C250</f>
        <v>100000</v>
      </c>
      <c r="D249" s="26">
        <f>D250</f>
        <v>100000</v>
      </c>
      <c r="E249" s="24">
        <f t="shared" si="3"/>
        <v>100</v>
      </c>
    </row>
    <row r="250" spans="1:5" s="22" customFormat="1" ht="30">
      <c r="A250" s="15" t="s">
        <v>409</v>
      </c>
      <c r="B250" s="16" t="s">
        <v>214</v>
      </c>
      <c r="C250" s="26">
        <f>C251</f>
        <v>100000</v>
      </c>
      <c r="D250" s="26">
        <f>D251</f>
        <v>100000</v>
      </c>
      <c r="E250" s="24">
        <f t="shared" si="3"/>
        <v>100</v>
      </c>
    </row>
    <row r="251" spans="1:5" s="22" customFormat="1" ht="45">
      <c r="A251" s="15" t="s">
        <v>559</v>
      </c>
      <c r="B251" s="16" t="s">
        <v>244</v>
      </c>
      <c r="C251" s="18">
        <v>100000</v>
      </c>
      <c r="D251" s="18">
        <v>100000</v>
      </c>
      <c r="E251" s="24">
        <f t="shared" si="3"/>
        <v>100</v>
      </c>
    </row>
    <row r="252" spans="1:5" s="22" customFormat="1" ht="90">
      <c r="A252" s="15" t="s">
        <v>560</v>
      </c>
      <c r="B252" s="16" t="s">
        <v>245</v>
      </c>
      <c r="C252" s="18">
        <v>100000</v>
      </c>
      <c r="D252" s="18">
        <v>100000</v>
      </c>
      <c r="E252" s="24">
        <f t="shared" si="3"/>
        <v>100</v>
      </c>
    </row>
    <row r="253" spans="1:5" s="22" customFormat="1" ht="105">
      <c r="A253" s="15" t="s">
        <v>247</v>
      </c>
      <c r="B253" s="16" t="s">
        <v>246</v>
      </c>
      <c r="C253" s="18">
        <v>100000</v>
      </c>
      <c r="D253" s="18">
        <v>100000</v>
      </c>
      <c r="E253" s="24">
        <f t="shared" si="3"/>
        <v>100</v>
      </c>
    </row>
    <row r="254" spans="1:5" s="22" customFormat="1" ht="15">
      <c r="A254" s="15" t="s">
        <v>410</v>
      </c>
      <c r="B254" s="16" t="s">
        <v>213</v>
      </c>
      <c r="C254" s="26">
        <f>C255</f>
        <v>3000</v>
      </c>
      <c r="D254" s="26">
        <f>D255</f>
        <v>4000</v>
      </c>
      <c r="E254" s="24">
        <f t="shared" si="3"/>
        <v>133.33</v>
      </c>
    </row>
    <row r="255" spans="1:5" s="22" customFormat="1" ht="30">
      <c r="A255" s="15" t="s">
        <v>411</v>
      </c>
      <c r="B255" s="16" t="s">
        <v>214</v>
      </c>
      <c r="C255" s="26">
        <f>C256</f>
        <v>3000</v>
      </c>
      <c r="D255" s="26">
        <f>D256</f>
        <v>4000</v>
      </c>
      <c r="E255" s="24">
        <f t="shared" si="3"/>
        <v>133.33</v>
      </c>
    </row>
    <row r="256" spans="1:5" s="22" customFormat="1" ht="60">
      <c r="A256" s="15" t="s">
        <v>561</v>
      </c>
      <c r="B256" s="16" t="s">
        <v>240</v>
      </c>
      <c r="C256" s="18">
        <v>3000</v>
      </c>
      <c r="D256" s="18">
        <v>4000</v>
      </c>
      <c r="E256" s="24">
        <f t="shared" si="3"/>
        <v>133.33</v>
      </c>
    </row>
    <row r="257" spans="1:5" s="22" customFormat="1" ht="90">
      <c r="A257" s="15" t="s">
        <v>562</v>
      </c>
      <c r="B257" s="16" t="s">
        <v>241</v>
      </c>
      <c r="C257" s="18">
        <v>3000</v>
      </c>
      <c r="D257" s="18">
        <v>4000</v>
      </c>
      <c r="E257" s="24">
        <f t="shared" si="3"/>
        <v>133.33</v>
      </c>
    </row>
    <row r="258" spans="1:5" s="22" customFormat="1" ht="120">
      <c r="A258" s="15" t="s">
        <v>243</v>
      </c>
      <c r="B258" s="16" t="s">
        <v>242</v>
      </c>
      <c r="C258" s="18">
        <v>3000</v>
      </c>
      <c r="D258" s="18">
        <v>4000</v>
      </c>
      <c r="E258" s="24">
        <f t="shared" si="3"/>
        <v>133.33</v>
      </c>
    </row>
    <row r="259" spans="1:5" s="22" customFormat="1" ht="15">
      <c r="A259" s="15" t="s">
        <v>412</v>
      </c>
      <c r="B259" s="16" t="s">
        <v>213</v>
      </c>
      <c r="C259" s="26">
        <f>C260</f>
        <v>39057.45</v>
      </c>
      <c r="D259" s="26">
        <f>D260</f>
        <v>37000</v>
      </c>
      <c r="E259" s="24">
        <f t="shared" si="3"/>
        <v>94.73</v>
      </c>
    </row>
    <row r="260" spans="1:5" s="22" customFormat="1" ht="30">
      <c r="A260" s="15" t="s">
        <v>563</v>
      </c>
      <c r="B260" s="16" t="s">
        <v>284</v>
      </c>
      <c r="C260" s="18">
        <v>39057.45</v>
      </c>
      <c r="D260" s="18">
        <v>37000</v>
      </c>
      <c r="E260" s="24">
        <f t="shared" si="3"/>
        <v>94.73</v>
      </c>
    </row>
    <row r="261" spans="1:5" s="22" customFormat="1" ht="60">
      <c r="A261" s="15" t="s">
        <v>286</v>
      </c>
      <c r="B261" s="16" t="s">
        <v>285</v>
      </c>
      <c r="C261" s="18">
        <v>39057.45</v>
      </c>
      <c r="D261" s="18">
        <v>37000</v>
      </c>
      <c r="E261" s="24">
        <f t="shared" si="3"/>
        <v>94.73</v>
      </c>
    </row>
    <row r="262" spans="1:5" s="22" customFormat="1" ht="15">
      <c r="A262" s="15" t="s">
        <v>413</v>
      </c>
      <c r="B262" s="16" t="s">
        <v>213</v>
      </c>
      <c r="C262" s="26">
        <f aca="true" t="shared" si="4" ref="C262:D264">C263</f>
        <v>20000</v>
      </c>
      <c r="D262" s="26">
        <f t="shared" si="4"/>
        <v>20000</v>
      </c>
      <c r="E262" s="24">
        <f t="shared" si="3"/>
        <v>100</v>
      </c>
    </row>
    <row r="263" spans="1:5" s="22" customFormat="1" ht="30">
      <c r="A263" s="15" t="s">
        <v>414</v>
      </c>
      <c r="B263" s="16" t="s">
        <v>214</v>
      </c>
      <c r="C263" s="26">
        <f t="shared" si="4"/>
        <v>20000</v>
      </c>
      <c r="D263" s="26">
        <f t="shared" si="4"/>
        <v>20000</v>
      </c>
      <c r="E263" s="24">
        <f aca="true" t="shared" si="5" ref="E263:E306">ROUND(D263/C263*100,2)</f>
        <v>100</v>
      </c>
    </row>
    <row r="264" spans="1:5" s="22" customFormat="1" ht="45">
      <c r="A264" s="15" t="s">
        <v>415</v>
      </c>
      <c r="B264" s="16" t="s">
        <v>231</v>
      </c>
      <c r="C264" s="26">
        <f t="shared" si="4"/>
        <v>20000</v>
      </c>
      <c r="D264" s="26">
        <f t="shared" si="4"/>
        <v>20000</v>
      </c>
      <c r="E264" s="24">
        <f t="shared" si="5"/>
        <v>100</v>
      </c>
    </row>
    <row r="265" spans="1:5" s="22" customFormat="1" ht="75">
      <c r="A265" s="15" t="s">
        <v>416</v>
      </c>
      <c r="B265" s="16" t="s">
        <v>232</v>
      </c>
      <c r="C265" s="18">
        <v>20000</v>
      </c>
      <c r="D265" s="18">
        <v>20000</v>
      </c>
      <c r="E265" s="24">
        <f t="shared" si="5"/>
        <v>100</v>
      </c>
    </row>
    <row r="266" spans="1:5" s="22" customFormat="1" ht="90">
      <c r="A266" s="15" t="s">
        <v>234</v>
      </c>
      <c r="B266" s="16" t="s">
        <v>233</v>
      </c>
      <c r="C266" s="18">
        <v>20000</v>
      </c>
      <c r="D266" s="18">
        <v>20000</v>
      </c>
      <c r="E266" s="24">
        <f t="shared" si="5"/>
        <v>100</v>
      </c>
    </row>
    <row r="267" spans="1:5" s="22" customFormat="1" ht="15">
      <c r="A267" s="15" t="s">
        <v>417</v>
      </c>
      <c r="B267" s="16" t="s">
        <v>213</v>
      </c>
      <c r="C267" s="18">
        <f>C268</f>
        <v>689370.04</v>
      </c>
      <c r="D267" s="18">
        <f>D268</f>
        <v>715253.6900000001</v>
      </c>
      <c r="E267" s="24">
        <f t="shared" si="5"/>
        <v>103.75</v>
      </c>
    </row>
    <row r="268" spans="1:5" s="22" customFormat="1" ht="30">
      <c r="A268" s="15" t="s">
        <v>418</v>
      </c>
      <c r="B268" s="16" t="s">
        <v>214</v>
      </c>
      <c r="C268" s="18">
        <f>C269+C274+C279+C283+C288+C293+C296+C301</f>
        <v>689370.04</v>
      </c>
      <c r="D268" s="18">
        <f>D269+D274+D279+D283+D288+D293+D296+D301</f>
        <v>715253.6900000001</v>
      </c>
      <c r="E268" s="24">
        <f t="shared" si="5"/>
        <v>103.75</v>
      </c>
    </row>
    <row r="269" spans="1:5" s="22" customFormat="1" ht="45">
      <c r="A269" s="15" t="s">
        <v>419</v>
      </c>
      <c r="B269" s="16" t="s">
        <v>215</v>
      </c>
      <c r="C269" s="18">
        <v>8300</v>
      </c>
      <c r="D269" s="18">
        <v>2956.54</v>
      </c>
      <c r="E269" s="24">
        <f t="shared" si="5"/>
        <v>35.62</v>
      </c>
    </row>
    <row r="270" spans="1:5" s="22" customFormat="1" ht="60">
      <c r="A270" s="15" t="s">
        <v>420</v>
      </c>
      <c r="B270" s="16" t="s">
        <v>216</v>
      </c>
      <c r="C270" s="18">
        <v>8300</v>
      </c>
      <c r="D270" s="18">
        <v>2956.54</v>
      </c>
      <c r="E270" s="24">
        <f t="shared" si="5"/>
        <v>35.62</v>
      </c>
    </row>
    <row r="271" spans="1:5" s="22" customFormat="1" ht="105">
      <c r="A271" s="15" t="s">
        <v>218</v>
      </c>
      <c r="B271" s="16" t="s">
        <v>217</v>
      </c>
      <c r="C271" s="18">
        <v>7293.46</v>
      </c>
      <c r="D271" s="18">
        <v>1950</v>
      </c>
      <c r="E271" s="24">
        <f t="shared" si="5"/>
        <v>26.74</v>
      </c>
    </row>
    <row r="272" spans="1:5" s="22" customFormat="1" ht="90">
      <c r="A272" s="15" t="s">
        <v>220</v>
      </c>
      <c r="B272" s="16" t="s">
        <v>219</v>
      </c>
      <c r="C272" s="18">
        <v>6.54</v>
      </c>
      <c r="D272" s="18">
        <v>6.54</v>
      </c>
      <c r="E272" s="24">
        <f t="shared" si="5"/>
        <v>100</v>
      </c>
    </row>
    <row r="273" spans="1:5" s="22" customFormat="1" ht="75">
      <c r="A273" s="15" t="s">
        <v>222</v>
      </c>
      <c r="B273" s="16" t="s">
        <v>221</v>
      </c>
      <c r="C273" s="18">
        <v>1000</v>
      </c>
      <c r="D273" s="18">
        <v>1000</v>
      </c>
      <c r="E273" s="24">
        <f t="shared" si="5"/>
        <v>100</v>
      </c>
    </row>
    <row r="274" spans="1:5" s="22" customFormat="1" ht="60">
      <c r="A274" s="15" t="s">
        <v>421</v>
      </c>
      <c r="B274" s="16" t="s">
        <v>223</v>
      </c>
      <c r="C274" s="18">
        <v>57517.1</v>
      </c>
      <c r="D274" s="18">
        <v>57517.1</v>
      </c>
      <c r="E274" s="24">
        <f t="shared" si="5"/>
        <v>100</v>
      </c>
    </row>
    <row r="275" spans="1:5" s="22" customFormat="1" ht="90">
      <c r="A275" s="15" t="s">
        <v>422</v>
      </c>
      <c r="B275" s="16" t="s">
        <v>224</v>
      </c>
      <c r="C275" s="18">
        <v>57517.1</v>
      </c>
      <c r="D275" s="18">
        <v>57517.1</v>
      </c>
      <c r="E275" s="24">
        <f t="shared" si="5"/>
        <v>100</v>
      </c>
    </row>
    <row r="276" spans="1:5" s="22" customFormat="1" ht="120">
      <c r="A276" s="15" t="s">
        <v>226</v>
      </c>
      <c r="B276" s="16" t="s">
        <v>225</v>
      </c>
      <c r="C276" s="18">
        <v>16017.01</v>
      </c>
      <c r="D276" s="18">
        <v>16017.01</v>
      </c>
      <c r="E276" s="24">
        <f t="shared" si="5"/>
        <v>100</v>
      </c>
    </row>
    <row r="277" spans="1:5" s="22" customFormat="1" ht="90">
      <c r="A277" s="15" t="s">
        <v>228</v>
      </c>
      <c r="B277" s="16" t="s">
        <v>227</v>
      </c>
      <c r="C277" s="18">
        <v>40000.09</v>
      </c>
      <c r="D277" s="18">
        <v>40000.09</v>
      </c>
      <c r="E277" s="24">
        <f t="shared" si="5"/>
        <v>100</v>
      </c>
    </row>
    <row r="278" spans="1:5" s="22" customFormat="1" ht="90">
      <c r="A278" s="15" t="s">
        <v>230</v>
      </c>
      <c r="B278" s="16" t="s">
        <v>229</v>
      </c>
      <c r="C278" s="18">
        <v>1500</v>
      </c>
      <c r="D278" s="18">
        <v>1500</v>
      </c>
      <c r="E278" s="24">
        <f t="shared" si="5"/>
        <v>100</v>
      </c>
    </row>
    <row r="279" spans="1:5" s="22" customFormat="1" ht="45">
      <c r="A279" s="15" t="s">
        <v>564</v>
      </c>
      <c r="B279" s="16" t="s">
        <v>231</v>
      </c>
      <c r="C279" s="18">
        <f>C280</f>
        <v>15476.85</v>
      </c>
      <c r="D279" s="18">
        <f>D280</f>
        <v>15476.85</v>
      </c>
      <c r="E279" s="24">
        <f t="shared" si="5"/>
        <v>100</v>
      </c>
    </row>
    <row r="280" spans="1:5" s="22" customFormat="1" ht="60">
      <c r="A280" s="15" t="s">
        <v>565</v>
      </c>
      <c r="B280" s="16" t="s">
        <v>235</v>
      </c>
      <c r="C280" s="18">
        <v>15476.85</v>
      </c>
      <c r="D280" s="18">
        <v>15476.85</v>
      </c>
      <c r="E280" s="24">
        <f t="shared" si="5"/>
        <v>100</v>
      </c>
    </row>
    <row r="281" spans="1:5" s="22" customFormat="1" ht="75">
      <c r="A281" s="15" t="s">
        <v>237</v>
      </c>
      <c r="B281" s="16" t="s">
        <v>236</v>
      </c>
      <c r="C281" s="18">
        <v>11448.87</v>
      </c>
      <c r="D281" s="18">
        <v>11448.87</v>
      </c>
      <c r="E281" s="24">
        <f t="shared" si="5"/>
        <v>100</v>
      </c>
    </row>
    <row r="282" spans="1:5" s="22" customFormat="1" ht="75">
      <c r="A282" s="15" t="s">
        <v>239</v>
      </c>
      <c r="B282" s="16" t="s">
        <v>238</v>
      </c>
      <c r="C282" s="18">
        <v>4027.98</v>
      </c>
      <c r="D282" s="18">
        <v>4027.98</v>
      </c>
      <c r="E282" s="24">
        <f t="shared" si="5"/>
        <v>100</v>
      </c>
    </row>
    <row r="283" spans="1:5" s="22" customFormat="1" ht="60">
      <c r="A283" s="15" t="s">
        <v>566</v>
      </c>
      <c r="B283" s="16" t="s">
        <v>248</v>
      </c>
      <c r="C283" s="18">
        <v>39000</v>
      </c>
      <c r="D283" s="18">
        <v>39000</v>
      </c>
      <c r="E283" s="24">
        <f t="shared" si="5"/>
        <v>100</v>
      </c>
    </row>
    <row r="284" spans="1:5" s="22" customFormat="1" ht="75">
      <c r="A284" s="15" t="s">
        <v>423</v>
      </c>
      <c r="B284" s="16" t="s">
        <v>249</v>
      </c>
      <c r="C284" s="18">
        <v>39000</v>
      </c>
      <c r="D284" s="18">
        <v>39000</v>
      </c>
      <c r="E284" s="24">
        <f t="shared" si="5"/>
        <v>100</v>
      </c>
    </row>
    <row r="285" spans="1:5" s="22" customFormat="1" ht="105">
      <c r="A285" s="15" t="s">
        <v>251</v>
      </c>
      <c r="B285" s="16" t="s">
        <v>250</v>
      </c>
      <c r="C285" s="18">
        <v>8000</v>
      </c>
      <c r="D285" s="18">
        <v>8000</v>
      </c>
      <c r="E285" s="24">
        <f t="shared" si="5"/>
        <v>100</v>
      </c>
    </row>
    <row r="286" spans="1:5" s="22" customFormat="1" ht="105">
      <c r="A286" s="15" t="s">
        <v>253</v>
      </c>
      <c r="B286" s="16" t="s">
        <v>252</v>
      </c>
      <c r="C286" s="18">
        <v>30000</v>
      </c>
      <c r="D286" s="18">
        <v>30000</v>
      </c>
      <c r="E286" s="24">
        <f t="shared" si="5"/>
        <v>100</v>
      </c>
    </row>
    <row r="287" spans="1:5" s="22" customFormat="1" ht="90">
      <c r="A287" s="15" t="s">
        <v>255</v>
      </c>
      <c r="B287" s="16" t="s">
        <v>254</v>
      </c>
      <c r="C287" s="18">
        <v>1000</v>
      </c>
      <c r="D287" s="18">
        <v>1000</v>
      </c>
      <c r="E287" s="24">
        <f t="shared" si="5"/>
        <v>100</v>
      </c>
    </row>
    <row r="288" spans="1:5" s="22" customFormat="1" ht="60">
      <c r="A288" s="15" t="s">
        <v>424</v>
      </c>
      <c r="B288" s="16" t="s">
        <v>256</v>
      </c>
      <c r="C288" s="18">
        <v>13650.73</v>
      </c>
      <c r="D288" s="18">
        <v>16600.73</v>
      </c>
      <c r="E288" s="24">
        <f t="shared" si="5"/>
        <v>121.61</v>
      </c>
    </row>
    <row r="289" spans="1:5" s="22" customFormat="1" ht="90">
      <c r="A289" s="15" t="s">
        <v>425</v>
      </c>
      <c r="B289" s="16" t="s">
        <v>257</v>
      </c>
      <c r="C289" s="18">
        <v>13650.73</v>
      </c>
      <c r="D289" s="18">
        <v>16600.73</v>
      </c>
      <c r="E289" s="24">
        <f t="shared" si="5"/>
        <v>121.61</v>
      </c>
    </row>
    <row r="290" spans="1:5" s="22" customFormat="1" ht="120">
      <c r="A290" s="15" t="s">
        <v>259</v>
      </c>
      <c r="B290" s="16" t="s">
        <v>258</v>
      </c>
      <c r="C290" s="18">
        <v>5500</v>
      </c>
      <c r="D290" s="18">
        <v>5650</v>
      </c>
      <c r="E290" s="24">
        <f t="shared" si="5"/>
        <v>102.73</v>
      </c>
    </row>
    <row r="291" spans="1:5" s="22" customFormat="1" ht="120">
      <c r="A291" s="15" t="s">
        <v>261</v>
      </c>
      <c r="B291" s="16" t="s">
        <v>260</v>
      </c>
      <c r="C291" s="18">
        <v>7300</v>
      </c>
      <c r="D291" s="18">
        <v>10100</v>
      </c>
      <c r="E291" s="24">
        <f t="shared" si="5"/>
        <v>138.36</v>
      </c>
    </row>
    <row r="292" spans="1:5" s="22" customFormat="1" ht="105">
      <c r="A292" s="15" t="s">
        <v>263</v>
      </c>
      <c r="B292" s="16" t="s">
        <v>262</v>
      </c>
      <c r="C292" s="18">
        <v>850.73</v>
      </c>
      <c r="D292" s="18">
        <v>850.73</v>
      </c>
      <c r="E292" s="24">
        <f t="shared" si="5"/>
        <v>100</v>
      </c>
    </row>
    <row r="293" spans="1:5" s="22" customFormat="1" ht="45">
      <c r="A293" s="15" t="s">
        <v>426</v>
      </c>
      <c r="B293" s="16" t="s">
        <v>264</v>
      </c>
      <c r="C293" s="18">
        <v>2998.99</v>
      </c>
      <c r="D293" s="18">
        <v>4992.41</v>
      </c>
      <c r="E293" s="24">
        <f t="shared" si="5"/>
        <v>166.47</v>
      </c>
    </row>
    <row r="294" spans="1:5" s="22" customFormat="1" ht="75">
      <c r="A294" s="15" t="s">
        <v>427</v>
      </c>
      <c r="B294" s="16" t="s">
        <v>265</v>
      </c>
      <c r="C294" s="18">
        <v>2998.99</v>
      </c>
      <c r="D294" s="18">
        <v>4992.41</v>
      </c>
      <c r="E294" s="24">
        <f t="shared" si="5"/>
        <v>166.47</v>
      </c>
    </row>
    <row r="295" spans="1:5" s="22" customFormat="1" ht="120">
      <c r="A295" s="15" t="s">
        <v>267</v>
      </c>
      <c r="B295" s="16" t="s">
        <v>266</v>
      </c>
      <c r="C295" s="18">
        <v>2998.99</v>
      </c>
      <c r="D295" s="18">
        <v>4992.41</v>
      </c>
      <c r="E295" s="24">
        <f t="shared" si="5"/>
        <v>166.47</v>
      </c>
    </row>
    <row r="296" spans="1:5" s="22" customFormat="1" ht="45">
      <c r="A296" s="15" t="s">
        <v>428</v>
      </c>
      <c r="B296" s="16" t="s">
        <v>268</v>
      </c>
      <c r="C296" s="18">
        <v>8000</v>
      </c>
      <c r="D296" s="18">
        <v>19000</v>
      </c>
      <c r="E296" s="24">
        <f t="shared" si="5"/>
        <v>237.5</v>
      </c>
    </row>
    <row r="297" spans="1:5" s="22" customFormat="1" ht="60">
      <c r="A297" s="15" t="s">
        <v>429</v>
      </c>
      <c r="B297" s="16" t="s">
        <v>269</v>
      </c>
      <c r="C297" s="18">
        <v>8000</v>
      </c>
      <c r="D297" s="18">
        <v>19000</v>
      </c>
      <c r="E297" s="24">
        <f t="shared" si="5"/>
        <v>237.5</v>
      </c>
    </row>
    <row r="298" spans="1:5" s="22" customFormat="1" ht="150">
      <c r="A298" s="15" t="s">
        <v>271</v>
      </c>
      <c r="B298" s="16" t="s">
        <v>270</v>
      </c>
      <c r="C298" s="18">
        <v>3000</v>
      </c>
      <c r="D298" s="18">
        <v>11000</v>
      </c>
      <c r="E298" s="24">
        <f t="shared" si="5"/>
        <v>366.67</v>
      </c>
    </row>
    <row r="299" spans="1:5" s="22" customFormat="1" ht="75">
      <c r="A299" s="15" t="s">
        <v>273</v>
      </c>
      <c r="B299" s="16" t="s">
        <v>272</v>
      </c>
      <c r="C299" s="18">
        <v>2000</v>
      </c>
      <c r="D299" s="18">
        <v>5000</v>
      </c>
      <c r="E299" s="24">
        <f t="shared" si="5"/>
        <v>250</v>
      </c>
    </row>
    <row r="300" spans="1:5" s="22" customFormat="1" ht="75">
      <c r="A300" s="15" t="s">
        <v>275</v>
      </c>
      <c r="B300" s="16" t="s">
        <v>274</v>
      </c>
      <c r="C300" s="18">
        <v>3000</v>
      </c>
      <c r="D300" s="18">
        <v>3000</v>
      </c>
      <c r="E300" s="24">
        <f t="shared" si="5"/>
        <v>100</v>
      </c>
    </row>
    <row r="301" spans="1:5" s="22" customFormat="1" ht="60">
      <c r="A301" s="15" t="s">
        <v>430</v>
      </c>
      <c r="B301" s="16" t="s">
        <v>276</v>
      </c>
      <c r="C301" s="18">
        <v>544426.37</v>
      </c>
      <c r="D301" s="18">
        <v>559710.06</v>
      </c>
      <c r="E301" s="24">
        <f t="shared" si="5"/>
        <v>102.81</v>
      </c>
    </row>
    <row r="302" spans="1:5" s="22" customFormat="1" ht="75">
      <c r="A302" s="15" t="s">
        <v>431</v>
      </c>
      <c r="B302" s="16" t="s">
        <v>277</v>
      </c>
      <c r="C302" s="18">
        <v>544426.37</v>
      </c>
      <c r="D302" s="18">
        <v>559710.06</v>
      </c>
      <c r="E302" s="24">
        <f t="shared" si="5"/>
        <v>102.81</v>
      </c>
    </row>
    <row r="303" spans="1:5" s="22" customFormat="1" ht="210">
      <c r="A303" s="15" t="s">
        <v>279</v>
      </c>
      <c r="B303" s="16" t="s">
        <v>278</v>
      </c>
      <c r="C303" s="18">
        <v>3000</v>
      </c>
      <c r="D303" s="18">
        <v>3000</v>
      </c>
      <c r="E303" s="24">
        <f t="shared" si="5"/>
        <v>100</v>
      </c>
    </row>
    <row r="304" spans="1:5" s="22" customFormat="1" ht="90">
      <c r="A304" s="15" t="s">
        <v>281</v>
      </c>
      <c r="B304" s="16" t="s">
        <v>280</v>
      </c>
      <c r="C304" s="18">
        <v>25189.85</v>
      </c>
      <c r="D304" s="18">
        <v>25189.85</v>
      </c>
      <c r="E304" s="24">
        <f t="shared" si="5"/>
        <v>100</v>
      </c>
    </row>
    <row r="305" spans="1:5" s="22" customFormat="1" ht="75">
      <c r="A305" s="15" t="s">
        <v>283</v>
      </c>
      <c r="B305" s="16" t="s">
        <v>282</v>
      </c>
      <c r="C305" s="18">
        <v>516236.52</v>
      </c>
      <c r="D305" s="18">
        <v>531520.21</v>
      </c>
      <c r="E305" s="24">
        <f t="shared" si="5"/>
        <v>102.96</v>
      </c>
    </row>
    <row r="306" spans="1:5" s="22" customFormat="1" ht="15">
      <c r="A306" s="19"/>
      <c r="B306" s="17" t="s">
        <v>567</v>
      </c>
      <c r="C306" s="25">
        <f>C9+C96+C105+C147+C159+C249+C254+C259+C262+C267</f>
        <v>1918576692.6499999</v>
      </c>
      <c r="D306" s="25">
        <f>D9+D96+D105+D147+D159+D249+D254+D259+D262+D267</f>
        <v>1866921182.3200002</v>
      </c>
      <c r="E306" s="24">
        <f t="shared" si="5"/>
        <v>97.31</v>
      </c>
    </row>
    <row r="307" s="22" customFormat="1" ht="15">
      <c r="A307" s="23"/>
    </row>
  </sheetData>
  <sheetProtection/>
  <autoFilter ref="A8:E306"/>
  <mergeCells count="1">
    <mergeCell ref="A6:E6"/>
  </mergeCells>
  <printOptions/>
  <pageMargins left="1.3779527559055118" right="0.3937007874015748" top="0.3937007874015748" bottom="0.7874015748031497" header="0.1968503937007874" footer="0.1968503937007874"/>
  <pageSetup fitToHeight="0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Островская Татьяна Сергеевна</dc:creator>
  <cp:keywords/>
  <dc:description/>
  <cp:lastModifiedBy>Прыгунова Марина Григорьевна</cp:lastModifiedBy>
  <cp:lastPrinted>2022-03-14T10:03:19Z</cp:lastPrinted>
  <dcterms:created xsi:type="dcterms:W3CDTF">2022-02-28T03:39:25Z</dcterms:created>
  <dcterms:modified xsi:type="dcterms:W3CDTF">2022-06-23T04:40:17Z</dcterms:modified>
  <cp:category/>
  <cp:version/>
  <cp:contentType/>
  <cp:contentStatus/>
</cp:coreProperties>
</file>