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4345" windowHeight="121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'Лист1'!$A$1:$R$55</definedName>
  </definedNames>
  <calcPr fullCalcOnLoad="1"/>
</workbook>
</file>

<file path=xl/sharedStrings.xml><?xml version="1.0" encoding="utf-8"?>
<sst xmlns="http://schemas.openxmlformats.org/spreadsheetml/2006/main" count="67" uniqueCount="27">
  <si>
    <t>Номер структурного элемента (основного мероприятия)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</si>
  <si>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</si>
  <si>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</si>
  <si>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</si>
  <si>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Финансовые затраты на реализацию (рублей)</t>
  </si>
  <si>
    <t>всего</t>
  </si>
  <si>
    <t>в том числе:</t>
  </si>
  <si>
    <t>1.1.</t>
  </si>
  <si>
    <t>Обеспечение жильем граждан, состоящих на учете для его получения на условиях социального найма, а также формирование маневренного жилищного фонда (1)</t>
  </si>
  <si>
    <t>КУМИ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</si>
  <si>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</si>
  <si>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</si>
  <si>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</si>
  <si>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</si>
  <si>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1.2.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</si>
  <si>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 (2)</t>
  </si>
  <si>
    <t>Всего по муниципальной программе:</t>
  </si>
  <si>
    <t>Инвестиции в объекты муниципальной собственности</t>
  </si>
  <si>
    <t>Прочие расходы</t>
  </si>
  <si>
    <t>В том числе:</t>
  </si>
  <si>
    <t>Распределение финансовых ресурсов муниципальной программы</t>
  </si>
  <si>
    <t>Таблица 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</si>
  <si>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(3)</t>
  </si>
  <si>
    <t>1.3.</t>
  </si>
  <si>
    <t>Улучшение жилищных условий участников специальной военной операции, членов их семей, состоящих на учете в качестве нуждающихся в жилых помещениях, предоставляемых по договорам социального найма (4)</t>
  </si>
  <si>
    <t>1.4.</t>
  </si>
  <si>
    <t xml:space="preserve">Приложение 2
к постановлению администрации
города Покачи
от 26.02.2024 № 149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</si>
</sst>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1" fillId="0" borderId="2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2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4"/>
  <sheetViews>
    <sheetView tabSelected="1" view="pageLayout" workbookViewId="0" topLeftCell="A25">
      <selection activeCell="M5" sqref="M5"/>
    </sheetView>
  </sheetViews>
  <sheetFormatPr defaultColWidth="9.140625" defaultRowHeight="15"/>
  <cols>
    <col min="2" max="2" width="9.28125" style="0" bestFit="1" customWidth="1"/>
    <col min="3" max="3" width="17.140625" style="0" customWidth="1"/>
    <col min="4" max="4" width="9.28125" style="0" bestFit="1" customWidth="1"/>
    <col min="5" max="5" width="12.00390625" style="0" customWidth="1"/>
    <col min="6" max="6" width="14.00390625" style="0" customWidth="1"/>
    <col min="7" max="7" width="13.28125" style="0" customWidth="1"/>
    <col min="8" max="8" width="9.28125" style="0" bestFit="1" customWidth="1"/>
    <col min="9" max="9" width="11.421875" style="0" customWidth="1"/>
    <col min="10" max="10" width="13.28125" style="0" customWidth="1"/>
    <col min="11" max="11" width="12.8515625" style="0" customWidth="1"/>
    <col min="12" max="12" width="13.00390625" style="0" customWidth="1"/>
    <col min="13" max="13" width="11.8515625" style="0" customWidth="1"/>
    <col min="14" max="14" width="11.7109375" style="0" customWidth="1"/>
    <col min="15" max="15" width="11.140625" style="0" customWidth="1"/>
    <col min="16" max="16" width="11.8515625" style="0" customWidth="1"/>
    <col min="17" max="17" width="12.421875" style="0" customWidth="1"/>
    <col min="18" max="18" width="11.8515625" style="0" customWidth="1"/>
  </cols>
  <sheetData>
    <row r="1" spans="16:18" ht="15" customHeight="1">
      <c r="P1" s="8" t="s">
        <v>26</v>
      </c>
      <c r="Q1" s="9"/>
      <c r="R1" s="9"/>
    </row>
    <row r="2" spans="16:18" ht="15">
      <c r="P2" s="9"/>
      <c r="Q2" s="9"/>
      <c r="R2" s="9"/>
    </row>
    <row r="3" spans="16:18" ht="15">
      <c r="P3" s="9"/>
      <c r="Q3" s="9"/>
      <c r="R3" s="9"/>
    </row>
    <row r="4" spans="16:18" ht="15">
      <c r="P4" s="9"/>
      <c r="Q4" s="9"/>
      <c r="R4" s="9"/>
    </row>
    <row r="6" ht="15">
      <c r="R6" s="5" t="s">
        <v>21</v>
      </c>
    </row>
    <row r="8" spans="2:18" ht="15.75"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15.75" thickBot="1"/>
    <row r="10" spans="2:18" ht="43.5" customHeight="1" thickBot="1">
      <c r="B10" s="25" t="s">
        <v>0</v>
      </c>
      <c r="C10" s="25" t="s">
        <v>1</v>
      </c>
      <c r="D10" s="25" t="s">
        <v>2</v>
      </c>
      <c r="E10" s="25" t="s">
        <v>3</v>
      </c>
      <c r="F10" s="27" t="s">
        <v>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ht="15.75" thickBot="1">
      <c r="B11" s="30"/>
      <c r="C11" s="30"/>
      <c r="D11" s="30"/>
      <c r="E11" s="30"/>
      <c r="F11" s="25" t="s">
        <v>5</v>
      </c>
      <c r="G11" s="27" t="s">
        <v>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2:18" ht="73.5" customHeight="1" thickBot="1">
      <c r="B12" s="26"/>
      <c r="C12" s="26"/>
      <c r="D12" s="26"/>
      <c r="E12" s="26"/>
      <c r="F12" s="26"/>
      <c r="G12" s="1">
        <v>2019</v>
      </c>
      <c r="H12" s="1">
        <v>2020</v>
      </c>
      <c r="I12" s="1">
        <v>2021</v>
      </c>
      <c r="J12" s="1">
        <v>2022</v>
      </c>
      <c r="K12" s="1">
        <v>2023</v>
      </c>
      <c r="L12" s="1">
        <v>2024</v>
      </c>
      <c r="M12" s="1">
        <v>2025</v>
      </c>
      <c r="N12" s="1">
        <v>2026</v>
      </c>
      <c r="O12" s="1">
        <v>2027</v>
      </c>
      <c r="P12" s="1">
        <v>2028</v>
      </c>
      <c r="Q12" s="1">
        <v>2029</v>
      </c>
      <c r="R12" s="1">
        <v>2030</v>
      </c>
    </row>
    <row r="13" spans="2:18" ht="15.75" thickBot="1">
      <c r="B13" s="2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  <c r="N13" s="1">
        <v>13</v>
      </c>
      <c r="O13" s="1">
        <v>14</v>
      </c>
      <c r="P13" s="1">
        <v>15</v>
      </c>
      <c r="Q13" s="1">
        <v>16</v>
      </c>
      <c r="R13" s="1">
        <v>17</v>
      </c>
    </row>
    <row r="14" spans="2:18" ht="15.75" thickBot="1">
      <c r="B14" s="25" t="s">
        <v>7</v>
      </c>
      <c r="C14" s="31" t="s">
        <v>8</v>
      </c>
      <c r="D14" s="25" t="s">
        <v>9</v>
      </c>
      <c r="E14" s="3" t="s">
        <v>5</v>
      </c>
      <c r="F14" s="4">
        <f>SUM(G14:R14)</f>
        <v>231719600.45835048</v>
      </c>
      <c r="G14" s="4">
        <f>SUM(G15:G18)</f>
        <v>148934301.7</v>
      </c>
      <c r="H14" s="4">
        <f>SUM(H15:H18)</f>
        <v>0</v>
      </c>
      <c r="I14" s="4">
        <f>SUM(I15:I18)</f>
        <v>5238000</v>
      </c>
      <c r="J14" s="4">
        <f>SUM(J15:J18)</f>
        <v>2216736.84</v>
      </c>
      <c r="K14" s="4">
        <f>SUM(K15:K18)</f>
        <v>8650000</v>
      </c>
      <c r="L14" s="4">
        <f aca="true" t="shared" si="0" ref="L14:R14">SUM(L16:L17)</f>
        <v>19917422.68041237</v>
      </c>
      <c r="M14" s="4">
        <f t="shared" si="0"/>
        <v>20891443.29896907</v>
      </c>
      <c r="N14" s="4">
        <f t="shared" si="0"/>
        <v>20891443.29896907</v>
      </c>
      <c r="O14" s="4">
        <f t="shared" si="0"/>
        <v>1245063.16</v>
      </c>
      <c r="P14" s="4">
        <f t="shared" si="0"/>
        <v>1245063.16</v>
      </c>
      <c r="Q14" s="4">
        <f t="shared" si="0"/>
        <v>1245063.16</v>
      </c>
      <c r="R14" s="4">
        <f t="shared" si="0"/>
        <v>1245063.16</v>
      </c>
    </row>
    <row r="15" spans="2:18" ht="26.25" thickBot="1">
      <c r="B15" s="30"/>
      <c r="C15" s="32"/>
      <c r="D15" s="30"/>
      <c r="E15" s="3" t="s">
        <v>10</v>
      </c>
      <c r="F15" s="4">
        <f>SUM(G15:R15)</f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</row>
    <row r="16" spans="2:18" ht="38.25" customHeight="1" thickBot="1">
      <c r="B16" s="30"/>
      <c r="C16" s="32"/>
      <c r="D16" s="30"/>
      <c r="E16" s="3" t="s">
        <v>11</v>
      </c>
      <c r="F16" s="4">
        <f>SUM(G16:R16)</f>
        <v>216666100</v>
      </c>
      <c r="G16" s="4">
        <v>141344300</v>
      </c>
      <c r="H16" s="4">
        <v>0</v>
      </c>
      <c r="I16" s="4">
        <v>4976100</v>
      </c>
      <c r="J16" s="4">
        <v>2105900</v>
      </c>
      <c r="K16" s="4">
        <v>8390500</v>
      </c>
      <c r="L16" s="4">
        <v>19319900</v>
      </c>
      <c r="M16" s="4">
        <v>20264700</v>
      </c>
      <c r="N16" s="4">
        <v>20264700</v>
      </c>
      <c r="O16" s="4">
        <v>0</v>
      </c>
      <c r="P16" s="4">
        <v>0</v>
      </c>
      <c r="Q16" s="4">
        <v>0</v>
      </c>
      <c r="R16" s="4">
        <v>0</v>
      </c>
    </row>
    <row r="17" spans="2:18" ht="26.25" thickBot="1">
      <c r="B17" s="30"/>
      <c r="C17" s="32"/>
      <c r="D17" s="30"/>
      <c r="E17" s="3" t="s">
        <v>12</v>
      </c>
      <c r="F17" s="4">
        <f>SUM(G17:R17)</f>
        <v>15053500.458350515</v>
      </c>
      <c r="G17" s="4">
        <v>7590001.7</v>
      </c>
      <c r="H17" s="4">
        <v>0</v>
      </c>
      <c r="I17" s="4">
        <v>261900</v>
      </c>
      <c r="J17" s="4">
        <v>110836.84</v>
      </c>
      <c r="K17" s="4">
        <v>259500</v>
      </c>
      <c r="L17" s="4">
        <f>L16*3/97</f>
        <v>597522.6804123712</v>
      </c>
      <c r="M17" s="4">
        <f>M16*3/97</f>
        <v>626743.2989690722</v>
      </c>
      <c r="N17" s="4">
        <f>N16*3/97</f>
        <v>626743.2989690722</v>
      </c>
      <c r="O17" s="4">
        <v>1245063.16</v>
      </c>
      <c r="P17" s="4">
        <v>1245063.16</v>
      </c>
      <c r="Q17" s="4">
        <v>1245063.16</v>
      </c>
      <c r="R17" s="4">
        <v>1245063.16</v>
      </c>
    </row>
    <row r="18" spans="2:18" ht="51.75" thickBot="1">
      <c r="B18" s="26"/>
      <c r="C18" s="32"/>
      <c r="D18" s="26"/>
      <c r="E18" s="3" t="s">
        <v>13</v>
      </c>
      <c r="F18" s="4">
        <f>SUM(G18:R18)</f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</row>
    <row r="19" spans="2:23" ht="34.5" customHeight="1" thickBot="1">
      <c r="B19" s="36" t="s">
        <v>14</v>
      </c>
      <c r="C19" s="10" t="s">
        <v>15</v>
      </c>
      <c r="D19" s="38" t="s">
        <v>9</v>
      </c>
      <c r="E19" s="3" t="s">
        <v>5</v>
      </c>
      <c r="F19" s="4">
        <f aca="true" t="shared" si="1" ref="F19:R19">SUM(F20:F23)</f>
        <v>888200</v>
      </c>
      <c r="G19" s="4">
        <f t="shared" si="1"/>
        <v>888200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 t="shared" si="1"/>
        <v>0</v>
      </c>
      <c r="Q19" s="4">
        <f t="shared" si="1"/>
        <v>0</v>
      </c>
      <c r="R19" s="4">
        <f t="shared" si="1"/>
        <v>0</v>
      </c>
      <c r="W19" s="4"/>
    </row>
    <row r="20" spans="2:18" ht="26.25" thickBot="1">
      <c r="B20" s="37"/>
      <c r="C20" s="11"/>
      <c r="D20" s="39"/>
      <c r="E20" s="3" t="s">
        <v>10</v>
      </c>
      <c r="F20" s="4">
        <f aca="true" t="shared" si="2" ref="F20:F28">SUM(G20:R20)</f>
        <v>888200</v>
      </c>
      <c r="G20" s="4">
        <v>888200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2:18" ht="39" thickBot="1">
      <c r="B21" s="37"/>
      <c r="C21" s="11"/>
      <c r="D21" s="39"/>
      <c r="E21" s="3" t="s">
        <v>11</v>
      </c>
      <c r="F21" s="4">
        <f t="shared" si="2"/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2:18" ht="26.25" thickBot="1">
      <c r="B22" s="37"/>
      <c r="C22" s="11"/>
      <c r="D22" s="39"/>
      <c r="E22" s="3" t="s">
        <v>12</v>
      </c>
      <c r="F22" s="4">
        <f t="shared" si="2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2:18" ht="51.75" thickBot="1">
      <c r="B23" s="37"/>
      <c r="C23" s="11"/>
      <c r="D23" s="39"/>
      <c r="E23" s="3" t="s">
        <v>13</v>
      </c>
      <c r="F23" s="4">
        <f t="shared" si="2"/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2:18" ht="15.75" thickBot="1">
      <c r="B24" s="12" t="s">
        <v>23</v>
      </c>
      <c r="C24" s="12" t="s">
        <v>22</v>
      </c>
      <c r="D24" s="12" t="s">
        <v>9</v>
      </c>
      <c r="E24" s="6" t="s">
        <v>5</v>
      </c>
      <c r="F24" s="4">
        <f t="shared" si="2"/>
        <v>0</v>
      </c>
      <c r="G24" s="4">
        <f aca="true" t="shared" si="3" ref="G24:R28">SUM(H24:S24)</f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 t="shared" si="3"/>
        <v>0</v>
      </c>
      <c r="L24" s="4">
        <f t="shared" si="3"/>
        <v>0</v>
      </c>
      <c r="M24" s="4">
        <f t="shared" si="3"/>
        <v>0</v>
      </c>
      <c r="N24" s="4">
        <f t="shared" si="3"/>
        <v>0</v>
      </c>
      <c r="O24" s="4">
        <f t="shared" si="3"/>
        <v>0</v>
      </c>
      <c r="P24" s="4">
        <f t="shared" si="3"/>
        <v>0</v>
      </c>
      <c r="Q24" s="4">
        <f t="shared" si="3"/>
        <v>0</v>
      </c>
      <c r="R24" s="4">
        <f t="shared" si="3"/>
        <v>0</v>
      </c>
    </row>
    <row r="25" spans="2:18" ht="26.25" thickBot="1">
      <c r="B25" s="13"/>
      <c r="C25" s="13"/>
      <c r="D25" s="13"/>
      <c r="E25" s="6" t="s">
        <v>10</v>
      </c>
      <c r="F25" s="4">
        <f t="shared" si="2"/>
        <v>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0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4">
        <f t="shared" si="3"/>
        <v>0</v>
      </c>
      <c r="R25" s="4">
        <f t="shared" si="3"/>
        <v>0</v>
      </c>
    </row>
    <row r="26" spans="2:18" ht="39" thickBot="1">
      <c r="B26" s="13"/>
      <c r="C26" s="13"/>
      <c r="D26" s="13"/>
      <c r="E26" s="6" t="s">
        <v>11</v>
      </c>
      <c r="F26" s="4">
        <f t="shared" si="2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</row>
    <row r="27" spans="2:18" ht="26.25" thickBot="1">
      <c r="B27" s="13"/>
      <c r="C27" s="13"/>
      <c r="D27" s="13"/>
      <c r="E27" s="6" t="s">
        <v>12</v>
      </c>
      <c r="F27" s="4">
        <f t="shared" si="2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0</v>
      </c>
    </row>
    <row r="28" spans="2:18" ht="51.75" thickBot="1">
      <c r="B28" s="14"/>
      <c r="C28" s="14"/>
      <c r="D28" s="14"/>
      <c r="E28" s="6" t="s">
        <v>13</v>
      </c>
      <c r="F28" s="4">
        <f t="shared" si="2"/>
        <v>0</v>
      </c>
      <c r="G28" s="4">
        <f t="shared" si="3"/>
        <v>0</v>
      </c>
      <c r="H28" s="4">
        <f t="shared" si="3"/>
        <v>0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0</v>
      </c>
    </row>
    <row r="29" spans="2:18" ht="15.75" thickBot="1">
      <c r="B29" s="40" t="s">
        <v>25</v>
      </c>
      <c r="C29" s="12" t="s">
        <v>24</v>
      </c>
      <c r="D29" s="12" t="s">
        <v>9</v>
      </c>
      <c r="E29" s="7" t="s">
        <v>5</v>
      </c>
      <c r="F29" s="4">
        <f aca="true" t="shared" si="4" ref="F29:R33">SUM(G29:R29)</f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4">
        <f t="shared" si="4"/>
        <v>0</v>
      </c>
    </row>
    <row r="30" spans="2:18" ht="36" customHeight="1" thickBot="1">
      <c r="B30" s="41"/>
      <c r="C30" s="13"/>
      <c r="D30" s="13"/>
      <c r="E30" s="7" t="s">
        <v>10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4"/>
        <v>0</v>
      </c>
      <c r="O30" s="4">
        <f t="shared" si="4"/>
        <v>0</v>
      </c>
      <c r="P30" s="4">
        <f t="shared" si="4"/>
        <v>0</v>
      </c>
      <c r="Q30" s="4">
        <f t="shared" si="4"/>
        <v>0</v>
      </c>
      <c r="R30" s="4">
        <f t="shared" si="4"/>
        <v>0</v>
      </c>
    </row>
    <row r="31" spans="2:18" ht="43.5" customHeight="1" thickBot="1">
      <c r="B31" s="41"/>
      <c r="C31" s="13"/>
      <c r="D31" s="13"/>
      <c r="E31" s="7" t="s">
        <v>11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>
        <f t="shared" si="4"/>
        <v>0</v>
      </c>
      <c r="P31" s="4">
        <f t="shared" si="4"/>
        <v>0</v>
      </c>
      <c r="Q31" s="4">
        <f t="shared" si="4"/>
        <v>0</v>
      </c>
      <c r="R31" s="4">
        <f t="shared" si="4"/>
        <v>0</v>
      </c>
    </row>
    <row r="32" spans="2:18" ht="39.75" customHeight="1" thickBot="1">
      <c r="B32" s="41"/>
      <c r="C32" s="13"/>
      <c r="D32" s="13"/>
      <c r="E32" s="7" t="s">
        <v>12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">
        <f t="shared" si="4"/>
        <v>0</v>
      </c>
      <c r="P32" s="4">
        <f t="shared" si="4"/>
        <v>0</v>
      </c>
      <c r="Q32" s="4">
        <f t="shared" si="4"/>
        <v>0</v>
      </c>
      <c r="R32" s="4">
        <f t="shared" si="4"/>
        <v>0</v>
      </c>
    </row>
    <row r="33" spans="2:18" ht="55.5" customHeight="1" thickBot="1">
      <c r="B33" s="42"/>
      <c r="C33" s="14"/>
      <c r="D33" s="14"/>
      <c r="E33" s="7" t="s">
        <v>13</v>
      </c>
      <c r="F33" s="4">
        <f t="shared" si="4"/>
        <v>0</v>
      </c>
      <c r="G33" s="4">
        <f t="shared" si="4"/>
        <v>0</v>
      </c>
      <c r="H33" s="4">
        <f t="shared" si="4"/>
        <v>0</v>
      </c>
      <c r="I33" s="4">
        <f t="shared" si="4"/>
        <v>0</v>
      </c>
      <c r="J33" s="4">
        <f t="shared" si="4"/>
        <v>0</v>
      </c>
      <c r="K33" s="4">
        <f t="shared" si="4"/>
        <v>0</v>
      </c>
      <c r="L33" s="4">
        <f t="shared" si="4"/>
        <v>0</v>
      </c>
      <c r="M33" s="4">
        <f t="shared" si="4"/>
        <v>0</v>
      </c>
      <c r="N33" s="4">
        <f t="shared" si="4"/>
        <v>0</v>
      </c>
      <c r="O33" s="4">
        <f t="shared" si="4"/>
        <v>0</v>
      </c>
      <c r="P33" s="4">
        <f t="shared" si="4"/>
        <v>0</v>
      </c>
      <c r="Q33" s="4">
        <f t="shared" si="4"/>
        <v>0</v>
      </c>
      <c r="R33" s="4">
        <f t="shared" si="4"/>
        <v>0</v>
      </c>
    </row>
    <row r="34" spans="2:18" ht="15.75" thickBot="1">
      <c r="B34" s="18" t="s">
        <v>16</v>
      </c>
      <c r="C34" s="19"/>
      <c r="D34" s="20"/>
      <c r="E34" s="3" t="s">
        <v>5</v>
      </c>
      <c r="F34" s="4">
        <f>F14+F19</f>
        <v>232607800.45835048</v>
      </c>
      <c r="G34" s="4">
        <f>SUM(G35:G38)</f>
        <v>149822501.7</v>
      </c>
      <c r="H34" s="4">
        <f>SUM(H35:H38)</f>
        <v>0</v>
      </c>
      <c r="I34" s="4">
        <f>SUM(I35:I38)</f>
        <v>5238000</v>
      </c>
      <c r="J34" s="4">
        <f>SUM(J35:J38)</f>
        <v>2216736.84</v>
      </c>
      <c r="K34" s="4">
        <f>SUM(K35:K38)</f>
        <v>8650000</v>
      </c>
      <c r="L34" s="4">
        <f aca="true" t="shared" si="5" ref="L34:R34">L14+L19</f>
        <v>19917422.68041237</v>
      </c>
      <c r="M34" s="4">
        <f t="shared" si="5"/>
        <v>20891443.29896907</v>
      </c>
      <c r="N34" s="4">
        <f t="shared" si="5"/>
        <v>20891443.29896907</v>
      </c>
      <c r="O34" s="4">
        <f t="shared" si="5"/>
        <v>1245063.16</v>
      </c>
      <c r="P34" s="4">
        <f t="shared" si="5"/>
        <v>1245063.16</v>
      </c>
      <c r="Q34" s="4">
        <f t="shared" si="5"/>
        <v>1245063.16</v>
      </c>
      <c r="R34" s="4">
        <f t="shared" si="5"/>
        <v>1245063.16</v>
      </c>
    </row>
    <row r="35" spans="2:18" ht="26.25" thickBot="1">
      <c r="B35" s="18"/>
      <c r="C35" s="19"/>
      <c r="D35" s="20"/>
      <c r="E35" s="3" t="s">
        <v>10</v>
      </c>
      <c r="F35" s="4">
        <v>888200</v>
      </c>
      <c r="G35" s="4">
        <v>888200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</row>
    <row r="36" spans="2:18" ht="39" thickBot="1">
      <c r="B36" s="18"/>
      <c r="C36" s="19"/>
      <c r="D36" s="20"/>
      <c r="E36" s="3" t="s">
        <v>11</v>
      </c>
      <c r="F36" s="4">
        <f aca="true" t="shared" si="6" ref="F36:F43">SUM(G36:R36)</f>
        <v>216666100</v>
      </c>
      <c r="G36" s="4">
        <v>141344300</v>
      </c>
      <c r="H36" s="4">
        <v>0</v>
      </c>
      <c r="I36" s="4">
        <v>4976100</v>
      </c>
      <c r="J36" s="4">
        <v>2105900</v>
      </c>
      <c r="K36" s="4">
        <v>8390500</v>
      </c>
      <c r="L36" s="4">
        <f aca="true" t="shared" si="7" ref="L36:R36">L16+L21</f>
        <v>19319900</v>
      </c>
      <c r="M36" s="4">
        <f t="shared" si="7"/>
        <v>20264700</v>
      </c>
      <c r="N36" s="4">
        <f t="shared" si="7"/>
        <v>20264700</v>
      </c>
      <c r="O36" s="4">
        <f t="shared" si="7"/>
        <v>0</v>
      </c>
      <c r="P36" s="4">
        <f t="shared" si="7"/>
        <v>0</v>
      </c>
      <c r="Q36" s="4">
        <f t="shared" si="7"/>
        <v>0</v>
      </c>
      <c r="R36" s="4">
        <f t="shared" si="7"/>
        <v>0</v>
      </c>
    </row>
    <row r="37" spans="2:18" ht="26.25" thickBot="1">
      <c r="B37" s="18"/>
      <c r="C37" s="19"/>
      <c r="D37" s="20"/>
      <c r="E37" s="3" t="s">
        <v>12</v>
      </c>
      <c r="F37" s="4">
        <f t="shared" si="6"/>
        <v>15053500.458350515</v>
      </c>
      <c r="G37" s="4">
        <v>7590001.7</v>
      </c>
      <c r="H37" s="4">
        <v>0</v>
      </c>
      <c r="I37" s="4">
        <v>261900</v>
      </c>
      <c r="J37" s="4">
        <v>110836.84</v>
      </c>
      <c r="K37" s="4">
        <v>259500</v>
      </c>
      <c r="L37" s="4">
        <f>L36*3/97</f>
        <v>597522.6804123712</v>
      </c>
      <c r="M37" s="4">
        <f>M36*3/97</f>
        <v>626743.2989690722</v>
      </c>
      <c r="N37" s="4">
        <f>N36*3/97</f>
        <v>626743.2989690722</v>
      </c>
      <c r="O37" s="4">
        <v>1245063.16</v>
      </c>
      <c r="P37" s="4">
        <v>1245063.16</v>
      </c>
      <c r="Q37" s="4">
        <v>1245063.16</v>
      </c>
      <c r="R37" s="4">
        <v>1245063.16</v>
      </c>
    </row>
    <row r="38" spans="2:18" ht="51.75" thickBot="1">
      <c r="B38" s="21"/>
      <c r="C38" s="22"/>
      <c r="D38" s="23"/>
      <c r="E38" s="3" t="s">
        <v>13</v>
      </c>
      <c r="F38" s="4">
        <f t="shared" si="6"/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</row>
    <row r="39" spans="2:18" ht="15.75" thickBot="1">
      <c r="B39" s="15" t="s">
        <v>17</v>
      </c>
      <c r="C39" s="16"/>
      <c r="D39" s="17"/>
      <c r="E39" s="3" t="s">
        <v>5</v>
      </c>
      <c r="F39" s="4">
        <f t="shared" si="6"/>
        <v>231719600.45835048</v>
      </c>
      <c r="G39" s="4">
        <f aca="true" t="shared" si="8" ref="G39:R39">SUM(G40:G43)</f>
        <v>148934301.7</v>
      </c>
      <c r="H39" s="4">
        <f t="shared" si="8"/>
        <v>0</v>
      </c>
      <c r="I39" s="4">
        <f t="shared" si="8"/>
        <v>5238000</v>
      </c>
      <c r="J39" s="4">
        <f t="shared" si="8"/>
        <v>2216736.84</v>
      </c>
      <c r="K39" s="4">
        <f t="shared" si="8"/>
        <v>8650000</v>
      </c>
      <c r="L39" s="4">
        <f t="shared" si="8"/>
        <v>19917422.68041237</v>
      </c>
      <c r="M39" s="4">
        <f t="shared" si="8"/>
        <v>20891443.29896907</v>
      </c>
      <c r="N39" s="4">
        <f t="shared" si="8"/>
        <v>20891443.29896907</v>
      </c>
      <c r="O39" s="4">
        <f t="shared" si="8"/>
        <v>1245063.16</v>
      </c>
      <c r="P39" s="4">
        <f t="shared" si="8"/>
        <v>1245063.16</v>
      </c>
      <c r="Q39" s="4">
        <f t="shared" si="8"/>
        <v>1245063.16</v>
      </c>
      <c r="R39" s="4">
        <f t="shared" si="8"/>
        <v>1245063.16</v>
      </c>
    </row>
    <row r="40" spans="2:18" ht="26.25" thickBot="1">
      <c r="B40" s="18"/>
      <c r="C40" s="19"/>
      <c r="D40" s="20"/>
      <c r="E40" s="3" t="s">
        <v>10</v>
      </c>
      <c r="F40" s="4">
        <f t="shared" si="6"/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</row>
    <row r="41" spans="2:18" ht="39" thickBot="1">
      <c r="B41" s="18"/>
      <c r="C41" s="19"/>
      <c r="D41" s="20"/>
      <c r="E41" s="3" t="s">
        <v>11</v>
      </c>
      <c r="F41" s="4">
        <f t="shared" si="6"/>
        <v>216666100</v>
      </c>
      <c r="G41" s="4">
        <v>141344300</v>
      </c>
      <c r="H41" s="4">
        <v>0</v>
      </c>
      <c r="I41" s="4">
        <v>4976100</v>
      </c>
      <c r="J41" s="4">
        <v>2105900</v>
      </c>
      <c r="K41" s="4">
        <v>8390500</v>
      </c>
      <c r="L41" s="4">
        <f>SUM(L36,L21)</f>
        <v>19319900</v>
      </c>
      <c r="M41" s="4">
        <f>SUM(M36,M21)</f>
        <v>20264700</v>
      </c>
      <c r="N41" s="4">
        <f>SUM(N36,N21)</f>
        <v>20264700</v>
      </c>
      <c r="O41" s="4">
        <v>0</v>
      </c>
      <c r="P41" s="4">
        <v>0</v>
      </c>
      <c r="Q41" s="4">
        <v>0</v>
      </c>
      <c r="R41" s="4">
        <v>0</v>
      </c>
    </row>
    <row r="42" spans="2:18" ht="26.25" thickBot="1">
      <c r="B42" s="18"/>
      <c r="C42" s="19"/>
      <c r="D42" s="20"/>
      <c r="E42" s="3" t="s">
        <v>12</v>
      </c>
      <c r="F42" s="4">
        <f t="shared" si="6"/>
        <v>15053500.458350515</v>
      </c>
      <c r="G42" s="4">
        <v>7590001.7</v>
      </c>
      <c r="H42" s="4">
        <v>0</v>
      </c>
      <c r="I42" s="4">
        <v>261900</v>
      </c>
      <c r="J42" s="4">
        <v>110836.84</v>
      </c>
      <c r="K42" s="4">
        <v>259500</v>
      </c>
      <c r="L42" s="4">
        <f>L41*3/97</f>
        <v>597522.6804123712</v>
      </c>
      <c r="M42" s="4">
        <f>M41*3/97</f>
        <v>626743.2989690722</v>
      </c>
      <c r="N42" s="4">
        <f>N41*3/97</f>
        <v>626743.2989690722</v>
      </c>
      <c r="O42" s="4">
        <v>1245063.16</v>
      </c>
      <c r="P42" s="4">
        <v>1245063.16</v>
      </c>
      <c r="Q42" s="4">
        <v>1245063.16</v>
      </c>
      <c r="R42" s="4">
        <v>1245063.16</v>
      </c>
    </row>
    <row r="43" spans="2:18" ht="51.75" thickBot="1">
      <c r="B43" s="21"/>
      <c r="C43" s="22"/>
      <c r="D43" s="23"/>
      <c r="E43" s="3" t="s">
        <v>13</v>
      </c>
      <c r="F43" s="4">
        <f t="shared" si="6"/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</row>
    <row r="44" spans="2:18" ht="15.75" thickBot="1">
      <c r="B44" s="15" t="s">
        <v>18</v>
      </c>
      <c r="C44" s="16"/>
      <c r="D44" s="17"/>
      <c r="E44" s="3" t="s">
        <v>5</v>
      </c>
      <c r="F44" s="4">
        <f aca="true" t="shared" si="9" ref="F44:R44">SUM(F45:F48)</f>
        <v>888200</v>
      </c>
      <c r="G44" s="4">
        <f t="shared" si="9"/>
        <v>888200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4">
        <f t="shared" si="9"/>
        <v>0</v>
      </c>
      <c r="O44" s="4">
        <f t="shared" si="9"/>
        <v>0</v>
      </c>
      <c r="P44" s="4">
        <f t="shared" si="9"/>
        <v>0</v>
      </c>
      <c r="Q44" s="4">
        <f t="shared" si="9"/>
        <v>0</v>
      </c>
      <c r="R44" s="4">
        <f t="shared" si="9"/>
        <v>0</v>
      </c>
    </row>
    <row r="45" spans="2:18" ht="26.25" thickBot="1">
      <c r="B45" s="18"/>
      <c r="C45" s="19"/>
      <c r="D45" s="20"/>
      <c r="E45" s="3" t="s">
        <v>10</v>
      </c>
      <c r="F45" s="4">
        <f>SUM(G45:R45)</f>
        <v>888200</v>
      </c>
      <c r="G45" s="4">
        <v>888200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</row>
    <row r="46" spans="2:18" ht="39" thickBot="1">
      <c r="B46" s="18"/>
      <c r="C46" s="19"/>
      <c r="D46" s="20"/>
      <c r="E46" s="3" t="s">
        <v>11</v>
      </c>
      <c r="F46" s="4">
        <f>SUM(G46:R46)</f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</row>
    <row r="47" spans="2:18" ht="26.25" thickBot="1">
      <c r="B47" s="18"/>
      <c r="C47" s="19"/>
      <c r="D47" s="20"/>
      <c r="E47" s="3" t="s">
        <v>12</v>
      </c>
      <c r="F47" s="4">
        <f>SUM(G47:R47)</f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</row>
    <row r="48" spans="2:18" ht="51.75" thickBot="1">
      <c r="B48" s="21"/>
      <c r="C48" s="22"/>
      <c r="D48" s="23"/>
      <c r="E48" s="3" t="s">
        <v>13</v>
      </c>
      <c r="F48" s="4">
        <f>SUM(G48:R48)</f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</row>
    <row r="49" spans="2:18" ht="15.75" thickBot="1">
      <c r="B49" s="33" t="s">
        <v>19</v>
      </c>
      <c r="C49" s="34"/>
      <c r="D49" s="35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5.75" thickBot="1">
      <c r="B50" s="15" t="s">
        <v>9</v>
      </c>
      <c r="C50" s="16"/>
      <c r="D50" s="17"/>
      <c r="E50" s="3" t="s">
        <v>5</v>
      </c>
      <c r="F50" s="4">
        <f aca="true" t="shared" si="10" ref="F50:R50">SUM(F51:F54)</f>
        <v>232607800.4583505</v>
      </c>
      <c r="G50" s="4">
        <f t="shared" si="10"/>
        <v>149822501.7</v>
      </c>
      <c r="H50" s="4">
        <f t="shared" si="10"/>
        <v>0</v>
      </c>
      <c r="I50" s="4">
        <f t="shared" si="10"/>
        <v>5238000</v>
      </c>
      <c r="J50" s="4">
        <f t="shared" si="10"/>
        <v>2216736.84</v>
      </c>
      <c r="K50" s="4">
        <f t="shared" si="10"/>
        <v>8650000</v>
      </c>
      <c r="L50" s="4">
        <f t="shared" si="10"/>
        <v>19917422.68041237</v>
      </c>
      <c r="M50" s="4">
        <f t="shared" si="10"/>
        <v>20891443.29896907</v>
      </c>
      <c r="N50" s="4">
        <f t="shared" si="10"/>
        <v>20891443.29896907</v>
      </c>
      <c r="O50" s="4">
        <f t="shared" si="10"/>
        <v>1245063.16</v>
      </c>
      <c r="P50" s="4">
        <f t="shared" si="10"/>
        <v>1245063.16</v>
      </c>
      <c r="Q50" s="4">
        <f t="shared" si="10"/>
        <v>1245063.16</v>
      </c>
      <c r="R50" s="4">
        <f t="shared" si="10"/>
        <v>1245063.16</v>
      </c>
    </row>
    <row r="51" spans="2:18" ht="26.25" thickBot="1">
      <c r="B51" s="18"/>
      <c r="C51" s="19"/>
      <c r="D51" s="20"/>
      <c r="E51" s="3" t="s">
        <v>10</v>
      </c>
      <c r="F51" s="4">
        <v>888200</v>
      </c>
      <c r="G51" s="4">
        <v>888200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</row>
    <row r="52" spans="2:18" ht="39" thickBot="1">
      <c r="B52" s="18"/>
      <c r="C52" s="19"/>
      <c r="D52" s="20"/>
      <c r="E52" s="3" t="s">
        <v>11</v>
      </c>
      <c r="F52" s="4">
        <f>SUM(G52:R52)</f>
        <v>216666100</v>
      </c>
      <c r="G52" s="4">
        <v>141344300</v>
      </c>
      <c r="H52" s="4">
        <v>0</v>
      </c>
      <c r="I52" s="4">
        <v>4976100</v>
      </c>
      <c r="J52" s="4">
        <v>2105900</v>
      </c>
      <c r="K52" s="4">
        <v>8390500</v>
      </c>
      <c r="L52" s="4">
        <f>L41+L46</f>
        <v>19319900</v>
      </c>
      <c r="M52" s="4">
        <f>M41+M46</f>
        <v>20264700</v>
      </c>
      <c r="N52" s="4">
        <f>N41+N46</f>
        <v>20264700</v>
      </c>
      <c r="O52" s="4">
        <v>0</v>
      </c>
      <c r="P52" s="4">
        <v>0</v>
      </c>
      <c r="Q52" s="4">
        <v>0</v>
      </c>
      <c r="R52" s="4">
        <v>0</v>
      </c>
    </row>
    <row r="53" spans="2:18" ht="26.25" thickBot="1">
      <c r="B53" s="18"/>
      <c r="C53" s="19"/>
      <c r="D53" s="20"/>
      <c r="E53" s="3" t="s">
        <v>12</v>
      </c>
      <c r="F53" s="4">
        <f>SUM(G53:R53)</f>
        <v>15053500.458350515</v>
      </c>
      <c r="G53" s="4">
        <v>7590001.7</v>
      </c>
      <c r="H53" s="4">
        <v>0</v>
      </c>
      <c r="I53" s="4">
        <v>261900</v>
      </c>
      <c r="J53" s="4">
        <v>110836.84</v>
      </c>
      <c r="K53" s="4">
        <v>259500</v>
      </c>
      <c r="L53" s="4">
        <f>L52*3/97</f>
        <v>597522.6804123712</v>
      </c>
      <c r="M53" s="4">
        <f>M52*3/97</f>
        <v>626743.2989690722</v>
      </c>
      <c r="N53" s="4">
        <f>N52*3/97</f>
        <v>626743.2989690722</v>
      </c>
      <c r="O53" s="4">
        <v>1245063.16</v>
      </c>
      <c r="P53" s="4">
        <v>1245063.16</v>
      </c>
      <c r="Q53" s="4">
        <v>1245063.16</v>
      </c>
      <c r="R53" s="4">
        <v>1245063.16</v>
      </c>
    </row>
    <row r="54" spans="2:18" ht="51.75" thickBot="1">
      <c r="B54" s="21"/>
      <c r="C54" s="22"/>
      <c r="D54" s="23"/>
      <c r="E54" s="3" t="s">
        <v>13</v>
      </c>
      <c r="F54" s="4">
        <f>SUM(G54:R54)</f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</row>
  </sheetData>
  <sheetProtection/>
  <mergeCells count="26">
    <mergeCell ref="B49:D49"/>
    <mergeCell ref="C10:C12"/>
    <mergeCell ref="B34:D38"/>
    <mergeCell ref="D14:D18"/>
    <mergeCell ref="B19:B23"/>
    <mergeCell ref="D19:D23"/>
    <mergeCell ref="B10:B12"/>
    <mergeCell ref="B29:B33"/>
    <mergeCell ref="C29:C33"/>
    <mergeCell ref="D29:D33"/>
    <mergeCell ref="G11:R11"/>
    <mergeCell ref="B14:B18"/>
    <mergeCell ref="C14:C18"/>
    <mergeCell ref="E10:E12"/>
    <mergeCell ref="F10:R10"/>
    <mergeCell ref="D10:D12"/>
    <mergeCell ref="P1:R4"/>
    <mergeCell ref="C19:C23"/>
    <mergeCell ref="B24:B28"/>
    <mergeCell ref="B50:D54"/>
    <mergeCell ref="C24:C28"/>
    <mergeCell ref="D24:D28"/>
    <mergeCell ref="B39:D43"/>
    <mergeCell ref="B44:D48"/>
    <mergeCell ref="B8:R8"/>
    <mergeCell ref="F11:F12"/>
  </mergeCells>
  <printOptions/>
  <pageMargins left="0.7086614173228347" right="0.7086614173228347" top="0.5511811023622047" bottom="0.7480314960629921" header="0.31496062992125984" footer="0.31496062992125984"/>
  <pageSetup firstPageNumber="7" useFirstPageNumber="1" horizontalDpi="600" verticalDpi="600" orientation="landscape" paperSize="9" scale="59" r:id="rId1"/>
  <headerFooter>
    <oddHeader>&amp;C&amp;"Times New Roman,обычный" &amp;P</oddHeader>
  </headerFooter>
  <rowBreaks count="1" manualBreakCount="1">
    <brk id="28" max="17" man="1"/>
  </rowBreaks>
  <colBreaks count="1" manualBreakCount="1">
    <brk id="1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Носов Анатолий Анатольевич</dc:creator>
  <cp:keywords/>
  <dc:description/>
  <cp:lastModifiedBy>Балчугова Вера Владимировна</cp:lastModifiedBy>
  <cp:lastPrinted>2023-12-18T08:57:08Z</cp:lastPrinted>
  <dcterms:created xsi:type="dcterms:W3CDTF">2022-04-22T04:49:22Z</dcterms:created>
  <dcterms:modified xsi:type="dcterms:W3CDTF">2024-02-27T06:54:59Z</dcterms:modified>
  <cp:category/>
  <cp:version/>
  <cp:contentType/>
  <cp:contentStatus/>
</cp:coreProperties>
</file>