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750" firstSheet="1" activeTab="1"/>
  </bookViews>
  <sheets>
    <sheet name="таб 1" sheetId="4" state="hidden" r:id="rId1"/>
    <sheet name="таб 2" sheetId="1" r:id="rId2"/>
    <sheet name="таб 3 новое" sheetId="11" state="hidden" r:id="rId3"/>
    <sheet name="Таб 4 новое" sheetId="9" state="hidden" r:id="rId4"/>
    <sheet name="таб 5" sheetId="5" state="hidden" r:id="rId5"/>
    <sheet name="таб 6" sheetId="7" state="hidden" r:id="rId6"/>
    <sheet name="таб 7" sheetId="13" state="hidden" r:id="rId7"/>
    <sheet name="НЕТ таб 6" sheetId="6" state="hidden" r:id="rId8"/>
    <sheet name="НЕТтаб 9" sheetId="14" state="hidden" r:id="rId9"/>
    <sheet name="старое таб 8 (2)" sheetId="12" state="hidden" r:id="rId10"/>
    <sheet name="староетаб 4" sheetId="3" state="hidden" r:id="rId11"/>
    <sheet name="таб 2 старое" sheetId="15" state="hidden" r:id="rId12"/>
  </sheets>
  <definedNames>
    <definedName name="_xlnm.Print_Titles" localSheetId="10">'староетаб 4'!$4:$6</definedName>
    <definedName name="_xlnm.Print_Titles" localSheetId="1">'таб 2'!$8:$8</definedName>
    <definedName name="_xlnm.Print_Titles" localSheetId="11">'таб 2 старое'!$7:$7</definedName>
    <definedName name="_xlnm.Print_Area" localSheetId="1">'таб 2'!$A$1:$Q$74</definedName>
  </definedNames>
  <calcPr calcId="144525"/>
</workbook>
</file>

<file path=xl/calcChain.xml><?xml version="1.0" encoding="utf-8"?>
<calcChain xmlns="http://schemas.openxmlformats.org/spreadsheetml/2006/main">
  <c r="J12" i="1" l="1"/>
  <c r="M12" i="1"/>
  <c r="L12" i="1"/>
  <c r="K12" i="1"/>
  <c r="E74" i="1" l="1"/>
  <c r="E73" i="1"/>
  <c r="E72" i="1"/>
  <c r="E71" i="1"/>
  <c r="E69" i="1"/>
  <c r="E68" i="1"/>
  <c r="E66" i="1"/>
  <c r="E64" i="1"/>
  <c r="E63" i="1"/>
  <c r="E62" i="1"/>
  <c r="E61" i="1"/>
  <c r="E54" i="1"/>
  <c r="E52" i="1"/>
  <c r="E51" i="1"/>
  <c r="E48" i="1"/>
  <c r="E42" i="1"/>
  <c r="E23" i="1"/>
  <c r="E21" i="1"/>
  <c r="E20" i="1"/>
  <c r="E13" i="1"/>
  <c r="E12" i="1"/>
  <c r="E11" i="1"/>
  <c r="E10" i="1"/>
  <c r="E60" i="1" l="1"/>
  <c r="E70" i="1"/>
  <c r="E9" i="1"/>
  <c r="Q70" i="1"/>
  <c r="P70" i="1"/>
  <c r="O70" i="1"/>
  <c r="N70" i="1"/>
  <c r="M70" i="1"/>
  <c r="L70" i="1"/>
  <c r="K70" i="1"/>
  <c r="J70" i="1"/>
  <c r="I70" i="1"/>
  <c r="H70" i="1"/>
  <c r="G70" i="1"/>
  <c r="F70" i="1"/>
  <c r="F19" i="1"/>
  <c r="H19" i="1"/>
  <c r="J19" i="1"/>
  <c r="K19" i="1"/>
  <c r="L19" i="1"/>
  <c r="M19" i="1"/>
  <c r="N19" i="1"/>
  <c r="O19" i="1"/>
  <c r="P19" i="1"/>
  <c r="Q19" i="1"/>
  <c r="G22" i="1"/>
  <c r="G19" i="1" s="1"/>
  <c r="I22" i="1"/>
  <c r="I19" i="1" l="1"/>
  <c r="E22" i="1"/>
  <c r="E19" i="1" s="1"/>
  <c r="I60" i="1"/>
  <c r="H60" i="1" l="1"/>
  <c r="H53" i="1" s="1"/>
  <c r="H50" i="1" s="1"/>
  <c r="I53" i="1"/>
  <c r="I50" i="1" s="1"/>
  <c r="J60" i="1"/>
  <c r="J53" i="1" s="1"/>
  <c r="K60" i="1"/>
  <c r="K53" i="1" s="1"/>
  <c r="K50" i="1" s="1"/>
  <c r="L60" i="1"/>
  <c r="L53" i="1" s="1"/>
  <c r="L50" i="1" s="1"/>
  <c r="M60" i="1"/>
  <c r="M53" i="1" s="1"/>
  <c r="M50" i="1" s="1"/>
  <c r="N60" i="1"/>
  <c r="N53" i="1" s="1"/>
  <c r="N50" i="1" s="1"/>
  <c r="O60" i="1"/>
  <c r="O53" i="1" s="1"/>
  <c r="O50" i="1" s="1"/>
  <c r="P60" i="1"/>
  <c r="P53" i="1" s="1"/>
  <c r="P50" i="1" s="1"/>
  <c r="Q60" i="1"/>
  <c r="Q53" i="1" s="1"/>
  <c r="Q50" i="1" s="1"/>
  <c r="G60" i="1"/>
  <c r="G53" i="1" s="1"/>
  <c r="G50" i="1" s="1"/>
  <c r="F60" i="1"/>
  <c r="J50" i="1" l="1"/>
  <c r="F53" i="1"/>
  <c r="E53" i="1" s="1"/>
  <c r="E50" i="1" s="1"/>
  <c r="F56" i="1"/>
  <c r="G56" i="1"/>
  <c r="H56" i="1"/>
  <c r="I56" i="1"/>
  <c r="J56" i="1"/>
  <c r="K56" i="1"/>
  <c r="L56" i="1"/>
  <c r="M56" i="1"/>
  <c r="N56" i="1"/>
  <c r="O56" i="1"/>
  <c r="P56" i="1"/>
  <c r="Q56" i="1"/>
  <c r="F57" i="1"/>
  <c r="G57" i="1"/>
  <c r="H57" i="1"/>
  <c r="I57" i="1"/>
  <c r="J57" i="1"/>
  <c r="K57" i="1"/>
  <c r="L57" i="1"/>
  <c r="M57" i="1"/>
  <c r="N57" i="1"/>
  <c r="O57" i="1"/>
  <c r="P57" i="1"/>
  <c r="Q57" i="1"/>
  <c r="F58" i="1"/>
  <c r="H58" i="1"/>
  <c r="J58" i="1"/>
  <c r="K58" i="1"/>
  <c r="L58" i="1"/>
  <c r="M58" i="1"/>
  <c r="N58" i="1"/>
  <c r="O58" i="1"/>
  <c r="P58" i="1"/>
  <c r="Q58" i="1"/>
  <c r="F59" i="1"/>
  <c r="G59" i="1"/>
  <c r="H59" i="1"/>
  <c r="I59" i="1"/>
  <c r="J59" i="1"/>
  <c r="K59" i="1"/>
  <c r="L59" i="1"/>
  <c r="M59" i="1"/>
  <c r="N59" i="1"/>
  <c r="O59" i="1"/>
  <c r="P59" i="1"/>
  <c r="Q59" i="1"/>
  <c r="E79" i="15"/>
  <c r="Q74" i="15"/>
  <c r="P74" i="15"/>
  <c r="O74" i="15"/>
  <c r="N74" i="15"/>
  <c r="M74" i="15"/>
  <c r="L74" i="15"/>
  <c r="K74" i="15"/>
  <c r="J74" i="15"/>
  <c r="H74" i="15"/>
  <c r="F74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Q43" i="15"/>
  <c r="Q59" i="15" s="1"/>
  <c r="P43" i="15"/>
  <c r="P59" i="15" s="1"/>
  <c r="O43" i="15"/>
  <c r="O59" i="15" s="1"/>
  <c r="N43" i="15"/>
  <c r="N59" i="15" s="1"/>
  <c r="M43" i="15"/>
  <c r="M59" i="15" s="1"/>
  <c r="L43" i="15"/>
  <c r="L59" i="15" s="1"/>
  <c r="K43" i="15"/>
  <c r="K59" i="15" s="1"/>
  <c r="J43" i="15"/>
  <c r="J59" i="15" s="1"/>
  <c r="I43" i="15"/>
  <c r="I59" i="15" s="1"/>
  <c r="H43" i="15"/>
  <c r="H59" i="15" s="1"/>
  <c r="G43" i="15"/>
  <c r="G59" i="15" s="1"/>
  <c r="F43" i="15"/>
  <c r="F59" i="15" s="1"/>
  <c r="E43" i="15"/>
  <c r="E59" i="15" s="1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Q40" i="15"/>
  <c r="Q56" i="15" s="1"/>
  <c r="P40" i="15"/>
  <c r="P56" i="15" s="1"/>
  <c r="O40" i="15"/>
  <c r="O56" i="15" s="1"/>
  <c r="N40" i="15"/>
  <c r="N56" i="15" s="1"/>
  <c r="M40" i="15"/>
  <c r="M56" i="15" s="1"/>
  <c r="L40" i="15"/>
  <c r="L56" i="15" s="1"/>
  <c r="K40" i="15"/>
  <c r="K56" i="15" s="1"/>
  <c r="J40" i="15"/>
  <c r="J56" i="15" s="1"/>
  <c r="I40" i="15"/>
  <c r="I56" i="15" s="1"/>
  <c r="H40" i="15"/>
  <c r="H56" i="15" s="1"/>
  <c r="G40" i="15"/>
  <c r="G56" i="15" s="1"/>
  <c r="F40" i="15"/>
  <c r="F56" i="15" s="1"/>
  <c r="E40" i="15"/>
  <c r="E56" i="15" s="1"/>
  <c r="Q38" i="15"/>
  <c r="P38" i="15"/>
  <c r="P49" i="15" s="1"/>
  <c r="O38" i="15"/>
  <c r="N38" i="15"/>
  <c r="N49" i="15" s="1"/>
  <c r="M38" i="15"/>
  <c r="L38" i="15"/>
  <c r="K38" i="15"/>
  <c r="J38" i="15"/>
  <c r="J49" i="15" s="1"/>
  <c r="I38" i="15"/>
  <c r="H38" i="15"/>
  <c r="G38" i="15"/>
  <c r="F38" i="15"/>
  <c r="F49" i="15" s="1"/>
  <c r="E38" i="15"/>
  <c r="Q37" i="15"/>
  <c r="Q63" i="15" s="1"/>
  <c r="P37" i="15"/>
  <c r="P63" i="15" s="1"/>
  <c r="O37" i="15"/>
  <c r="O63" i="15" s="1"/>
  <c r="N37" i="15"/>
  <c r="N63" i="15" s="1"/>
  <c r="M37" i="15"/>
  <c r="M63" i="15" s="1"/>
  <c r="L37" i="15"/>
  <c r="L63" i="15" s="1"/>
  <c r="K37" i="15"/>
  <c r="K63" i="15" s="1"/>
  <c r="J37" i="15"/>
  <c r="J63" i="15" s="1"/>
  <c r="H37" i="15"/>
  <c r="H63" i="15" s="1"/>
  <c r="F37" i="15"/>
  <c r="F63" i="15" s="1"/>
  <c r="Q36" i="15"/>
  <c r="Q62" i="15" s="1"/>
  <c r="P36" i="15"/>
  <c r="P47" i="15" s="1"/>
  <c r="O36" i="15"/>
  <c r="O62" i="15" s="1"/>
  <c r="N36" i="15"/>
  <c r="M36" i="15"/>
  <c r="M62" i="15" s="1"/>
  <c r="L36" i="15"/>
  <c r="L47" i="15" s="1"/>
  <c r="K36" i="15"/>
  <c r="K62" i="15" s="1"/>
  <c r="J36" i="15"/>
  <c r="I36" i="15"/>
  <c r="I62" i="15" s="1"/>
  <c r="H36" i="15"/>
  <c r="H62" i="15" s="1"/>
  <c r="G36" i="15"/>
  <c r="G62" i="15" s="1"/>
  <c r="F36" i="15"/>
  <c r="F62" i="15" s="1"/>
  <c r="Q35" i="15"/>
  <c r="Q46" i="15" s="1"/>
  <c r="P35" i="15"/>
  <c r="O35" i="15"/>
  <c r="N35" i="15"/>
  <c r="M35" i="15"/>
  <c r="M61" i="15" s="1"/>
  <c r="L35" i="15"/>
  <c r="K35" i="15"/>
  <c r="K46" i="15" s="1"/>
  <c r="J35" i="15"/>
  <c r="I35" i="15"/>
  <c r="I46" i="15" s="1"/>
  <c r="H35" i="15"/>
  <c r="G35" i="15"/>
  <c r="G51" i="15" s="1"/>
  <c r="F35" i="15"/>
  <c r="E35" i="15"/>
  <c r="E61" i="15" s="1"/>
  <c r="Q29" i="15"/>
  <c r="P29" i="15"/>
  <c r="O29" i="15"/>
  <c r="N29" i="15"/>
  <c r="M29" i="15"/>
  <c r="L29" i="15"/>
  <c r="K29" i="15"/>
  <c r="J29" i="15"/>
  <c r="I29" i="15"/>
  <c r="H29" i="15"/>
  <c r="G29" i="15"/>
  <c r="F29" i="15"/>
  <c r="E27" i="15"/>
  <c r="E24" i="15" s="1"/>
  <c r="Q24" i="15"/>
  <c r="P24" i="15"/>
  <c r="O24" i="15"/>
  <c r="N24" i="15"/>
  <c r="M24" i="15"/>
  <c r="L24" i="15"/>
  <c r="K24" i="15"/>
  <c r="J24" i="15"/>
  <c r="I24" i="15"/>
  <c r="H24" i="15"/>
  <c r="G24" i="15"/>
  <c r="F24" i="15"/>
  <c r="I22" i="15"/>
  <c r="I74" i="15" s="1"/>
  <c r="G22" i="15"/>
  <c r="E21" i="15"/>
  <c r="E36" i="15" s="1"/>
  <c r="E62" i="15" s="1"/>
  <c r="Q19" i="15"/>
  <c r="P19" i="15"/>
  <c r="O19" i="15"/>
  <c r="N19" i="15"/>
  <c r="M19" i="15"/>
  <c r="L19" i="15"/>
  <c r="K19" i="15"/>
  <c r="J19" i="15"/>
  <c r="H19" i="15"/>
  <c r="F19" i="15"/>
  <c r="E17" i="15"/>
  <c r="E14" i="15" s="1"/>
  <c r="Q14" i="15"/>
  <c r="P14" i="15"/>
  <c r="O14" i="15"/>
  <c r="N14" i="15"/>
  <c r="M14" i="15"/>
  <c r="L14" i="15"/>
  <c r="K14" i="15"/>
  <c r="J14" i="15"/>
  <c r="I14" i="15"/>
  <c r="H14" i="15"/>
  <c r="G14" i="15"/>
  <c r="F14" i="15"/>
  <c r="E12" i="15"/>
  <c r="Q9" i="15"/>
  <c r="P9" i="15"/>
  <c r="O9" i="15"/>
  <c r="N9" i="15"/>
  <c r="M9" i="15"/>
  <c r="L9" i="15"/>
  <c r="K9" i="15"/>
  <c r="J9" i="15"/>
  <c r="I9" i="15"/>
  <c r="H9" i="15"/>
  <c r="G9" i="15"/>
  <c r="F9" i="15"/>
  <c r="O51" i="15" l="1"/>
  <c r="E59" i="1"/>
  <c r="E56" i="1"/>
  <c r="E57" i="1"/>
  <c r="H54" i="15"/>
  <c r="H70" i="15" s="1"/>
  <c r="L54" i="15"/>
  <c r="L70" i="15" s="1"/>
  <c r="O61" i="15"/>
  <c r="J52" i="15"/>
  <c r="N52" i="15"/>
  <c r="J62" i="15"/>
  <c r="P54" i="15"/>
  <c r="P70" i="15" s="1"/>
  <c r="G61" i="15"/>
  <c r="G72" i="15" s="1"/>
  <c r="E72" i="15"/>
  <c r="M72" i="15"/>
  <c r="E46" i="15"/>
  <c r="E57" i="15" s="1"/>
  <c r="I51" i="15"/>
  <c r="I67" i="15" s="1"/>
  <c r="Q51" i="15"/>
  <c r="Q67" i="15" s="1"/>
  <c r="I19" i="15"/>
  <c r="G46" i="15"/>
  <c r="G57" i="15" s="1"/>
  <c r="O46" i="15"/>
  <c r="O57" i="15" s="1"/>
  <c r="O73" i="15" s="1"/>
  <c r="H49" i="15"/>
  <c r="H64" i="15" s="1"/>
  <c r="H75" i="15" s="1"/>
  <c r="K51" i="15"/>
  <c r="K67" i="15" s="1"/>
  <c r="I61" i="15"/>
  <c r="I72" i="15" s="1"/>
  <c r="Q61" i="15"/>
  <c r="Q77" i="15" s="1"/>
  <c r="L62" i="15"/>
  <c r="I57" i="15"/>
  <c r="I68" i="15" s="1"/>
  <c r="Q57" i="15"/>
  <c r="Q73" i="15" s="1"/>
  <c r="E51" i="15"/>
  <c r="E67" i="15" s="1"/>
  <c r="M51" i="15"/>
  <c r="M67" i="15" s="1"/>
  <c r="J54" i="15"/>
  <c r="J70" i="15" s="1"/>
  <c r="K61" i="15"/>
  <c r="K72" i="15" s="1"/>
  <c r="N62" i="15"/>
  <c r="M46" i="15"/>
  <c r="M57" i="15" s="1"/>
  <c r="M73" i="15" s="1"/>
  <c r="M34" i="15"/>
  <c r="O47" i="15"/>
  <c r="L49" i="15"/>
  <c r="L64" i="15" s="1"/>
  <c r="L75" i="15" s="1"/>
  <c r="P62" i="15"/>
  <c r="F50" i="1"/>
  <c r="F51" i="15"/>
  <c r="F67" i="15" s="1"/>
  <c r="F61" i="15"/>
  <c r="F46" i="15"/>
  <c r="F57" i="15" s="1"/>
  <c r="F34" i="15"/>
  <c r="N51" i="15"/>
  <c r="N67" i="15" s="1"/>
  <c r="N61" i="15"/>
  <c r="N46" i="15"/>
  <c r="N57" i="15" s="1"/>
  <c r="N34" i="15"/>
  <c r="E9" i="15"/>
  <c r="Q34" i="15"/>
  <c r="H61" i="15"/>
  <c r="H72" i="15" s="1"/>
  <c r="H46" i="15"/>
  <c r="H57" i="15" s="1"/>
  <c r="H34" i="15"/>
  <c r="H51" i="15"/>
  <c r="H67" i="15" s="1"/>
  <c r="L61" i="15"/>
  <c r="L46" i="15"/>
  <c r="L57" i="15" s="1"/>
  <c r="L34" i="15"/>
  <c r="L51" i="15"/>
  <c r="L67" i="15" s="1"/>
  <c r="P61" i="15"/>
  <c r="P46" i="15"/>
  <c r="P57" i="15" s="1"/>
  <c r="P34" i="15"/>
  <c r="P51" i="15"/>
  <c r="P67" i="15" s="1"/>
  <c r="K47" i="15"/>
  <c r="Q52" i="15"/>
  <c r="Q68" i="15" s="1"/>
  <c r="O72" i="15"/>
  <c r="K77" i="15"/>
  <c r="G67" i="15"/>
  <c r="O67" i="15"/>
  <c r="E69" i="15"/>
  <c r="K34" i="15"/>
  <c r="E54" i="15"/>
  <c r="E70" i="15" s="1"/>
  <c r="E49" i="15"/>
  <c r="I54" i="15"/>
  <c r="I70" i="15" s="1"/>
  <c r="I49" i="15"/>
  <c r="M54" i="15"/>
  <c r="M70" i="15" s="1"/>
  <c r="M49" i="15"/>
  <c r="Q54" i="15"/>
  <c r="Q70" i="15" s="1"/>
  <c r="Q49" i="15"/>
  <c r="K57" i="15"/>
  <c r="K73" i="15" s="1"/>
  <c r="M47" i="15"/>
  <c r="K52" i="15"/>
  <c r="F54" i="15"/>
  <c r="F70" i="15" s="1"/>
  <c r="N54" i="15"/>
  <c r="N70" i="15" s="1"/>
  <c r="M77" i="15"/>
  <c r="E22" i="15"/>
  <c r="E74" i="15" s="1"/>
  <c r="G19" i="15"/>
  <c r="G74" i="15"/>
  <c r="G37" i="15"/>
  <c r="G63" i="15" s="1"/>
  <c r="J51" i="15"/>
  <c r="J67" i="15" s="1"/>
  <c r="J61" i="15"/>
  <c r="J46" i="15"/>
  <c r="J57" i="15" s="1"/>
  <c r="J73" i="15" s="1"/>
  <c r="J34" i="15"/>
  <c r="M52" i="15"/>
  <c r="O77" i="15"/>
  <c r="P64" i="15"/>
  <c r="P75" i="15" s="1"/>
  <c r="O34" i="15"/>
  <c r="G49" i="15"/>
  <c r="G54" i="15"/>
  <c r="G70" i="15" s="1"/>
  <c r="K49" i="15"/>
  <c r="K54" i="15"/>
  <c r="K70" i="15" s="1"/>
  <c r="O49" i="15"/>
  <c r="O54" i="15"/>
  <c r="O70" i="15" s="1"/>
  <c r="Q47" i="15"/>
  <c r="O52" i="15"/>
  <c r="J47" i="15"/>
  <c r="N47" i="15"/>
  <c r="L52" i="15"/>
  <c r="L68" i="15" s="1"/>
  <c r="P52" i="15"/>
  <c r="P68" i="15" s="1"/>
  <c r="I37" i="15"/>
  <c r="I63" i="15" s="1"/>
  <c r="Q43" i="1"/>
  <c r="Q41" i="1"/>
  <c r="Q40" i="1"/>
  <c r="P43" i="1"/>
  <c r="P41" i="1"/>
  <c r="P40" i="1"/>
  <c r="O43" i="1"/>
  <c r="O41" i="1"/>
  <c r="O40" i="1"/>
  <c r="N43" i="1"/>
  <c r="N41" i="1"/>
  <c r="N40" i="1"/>
  <c r="M43" i="1"/>
  <c r="M41" i="1"/>
  <c r="M40" i="1"/>
  <c r="Q38" i="1"/>
  <c r="Q37" i="1"/>
  <c r="Q47" i="1" s="1"/>
  <c r="Q36" i="1"/>
  <c r="Q46" i="1" s="1"/>
  <c r="Q35" i="1"/>
  <c r="Q29" i="1"/>
  <c r="Q24" i="1"/>
  <c r="Q55" i="1"/>
  <c r="Q14" i="1"/>
  <c r="Q9" i="1"/>
  <c r="P38" i="1"/>
  <c r="P37" i="1"/>
  <c r="P36" i="1"/>
  <c r="P46" i="1" s="1"/>
  <c r="P35" i="1"/>
  <c r="P45" i="1" s="1"/>
  <c r="P29" i="1"/>
  <c r="P24" i="1"/>
  <c r="P55" i="1"/>
  <c r="P14" i="1"/>
  <c r="P9" i="1"/>
  <c r="O38" i="1"/>
  <c r="O37" i="1"/>
  <c r="O47" i="1" s="1"/>
  <c r="O36" i="1"/>
  <c r="O35" i="1"/>
  <c r="O29" i="1"/>
  <c r="O24" i="1"/>
  <c r="O55" i="1"/>
  <c r="O14" i="1"/>
  <c r="O9" i="1"/>
  <c r="N38" i="1"/>
  <c r="N37" i="1"/>
  <c r="N47" i="1" s="1"/>
  <c r="N36" i="1"/>
  <c r="N35" i="1"/>
  <c r="N45" i="1" s="1"/>
  <c r="N29" i="1"/>
  <c r="N24" i="1"/>
  <c r="N55" i="1"/>
  <c r="N14" i="1"/>
  <c r="N9" i="1"/>
  <c r="M38" i="1"/>
  <c r="M37" i="1"/>
  <c r="M47" i="1" s="1"/>
  <c r="M36" i="1"/>
  <c r="M35" i="1"/>
  <c r="M29" i="1"/>
  <c r="M24" i="1"/>
  <c r="M55" i="1"/>
  <c r="M14" i="1"/>
  <c r="M9" i="1"/>
  <c r="L73" i="15" l="1"/>
  <c r="K68" i="15"/>
  <c r="Q72" i="15"/>
  <c r="M64" i="15"/>
  <c r="M75" i="15" s="1"/>
  <c r="M71" i="15" s="1"/>
  <c r="E64" i="15"/>
  <c r="E75" i="15" s="1"/>
  <c r="M83" i="15"/>
  <c r="Q64" i="15"/>
  <c r="Q75" i="15" s="1"/>
  <c r="Q71" i="15" s="1"/>
  <c r="I64" i="15"/>
  <c r="I75" i="15" s="1"/>
  <c r="E68" i="15"/>
  <c r="E73" i="15"/>
  <c r="E71" i="15" s="1"/>
  <c r="P73" i="15"/>
  <c r="J64" i="15"/>
  <c r="J75" i="15" s="1"/>
  <c r="I77" i="15"/>
  <c r="K83" i="15"/>
  <c r="M68" i="15"/>
  <c r="I73" i="15"/>
  <c r="P34" i="1"/>
  <c r="P44" i="1" s="1"/>
  <c r="O34" i="1"/>
  <c r="O44" i="1" s="1"/>
  <c r="P67" i="1"/>
  <c r="O45" i="1"/>
  <c r="M34" i="1"/>
  <c r="M44" i="1" s="1"/>
  <c r="O46" i="1"/>
  <c r="P47" i="1"/>
  <c r="N34" i="1"/>
  <c r="N44" i="1" s="1"/>
  <c r="M46" i="1"/>
  <c r="N46" i="1"/>
  <c r="M45" i="1"/>
  <c r="N67" i="1"/>
  <c r="Q34" i="1"/>
  <c r="Q44" i="1" s="1"/>
  <c r="Q45" i="1"/>
  <c r="I34" i="15"/>
  <c r="N73" i="15"/>
  <c r="N68" i="15"/>
  <c r="F73" i="15"/>
  <c r="F68" i="15"/>
  <c r="N64" i="15"/>
  <c r="N75" i="15" s="1"/>
  <c r="O68" i="15"/>
  <c r="K64" i="15"/>
  <c r="G34" i="15"/>
  <c r="J77" i="15"/>
  <c r="J72" i="15"/>
  <c r="G68" i="15"/>
  <c r="G73" i="15"/>
  <c r="O83" i="15"/>
  <c r="H73" i="15"/>
  <c r="H71" i="15" s="1"/>
  <c r="H68" i="15"/>
  <c r="N77" i="15"/>
  <c r="N72" i="15"/>
  <c r="F72" i="15"/>
  <c r="F64" i="15"/>
  <c r="F75" i="15" s="1"/>
  <c r="P77" i="15"/>
  <c r="P60" i="15"/>
  <c r="L77" i="15"/>
  <c r="L60" i="15"/>
  <c r="H60" i="15"/>
  <c r="E37" i="15"/>
  <c r="Q83" i="15"/>
  <c r="P72" i="15"/>
  <c r="P71" i="15" s="1"/>
  <c r="O64" i="15"/>
  <c r="G64" i="15"/>
  <c r="E19" i="15"/>
  <c r="J68" i="15"/>
  <c r="I83" i="15"/>
  <c r="L72" i="15"/>
  <c r="L71" i="15" s="1"/>
  <c r="G58" i="1"/>
  <c r="I71" i="15" l="1"/>
  <c r="N60" i="15"/>
  <c r="J71" i="15"/>
  <c r="M60" i="15"/>
  <c r="I60" i="15"/>
  <c r="N71" i="15"/>
  <c r="Q60" i="15"/>
  <c r="J60" i="15"/>
  <c r="L83" i="15"/>
  <c r="F71" i="15"/>
  <c r="P83" i="15"/>
  <c r="F60" i="15"/>
  <c r="Q67" i="1"/>
  <c r="O67" i="1"/>
  <c r="M67" i="1"/>
  <c r="O75" i="15"/>
  <c r="O71" i="15" s="1"/>
  <c r="O60" i="15"/>
  <c r="K75" i="15"/>
  <c r="K71" i="15" s="1"/>
  <c r="K60" i="15"/>
  <c r="G75" i="15"/>
  <c r="G71" i="15" s="1"/>
  <c r="G60" i="15"/>
  <c r="N83" i="15"/>
  <c r="J83" i="15"/>
  <c r="E63" i="15"/>
  <c r="E60" i="15" s="1"/>
  <c r="E34" i="15"/>
  <c r="G55" i="1"/>
  <c r="F55" i="1" l="1"/>
  <c r="I58" i="1" l="1"/>
  <c r="E58" i="1" s="1"/>
  <c r="F14" i="1" l="1"/>
  <c r="G14" i="1"/>
  <c r="H14" i="1"/>
  <c r="I14" i="1"/>
  <c r="H55" i="1"/>
  <c r="I55" i="1"/>
  <c r="J55" i="1"/>
  <c r="K55" i="1"/>
  <c r="L55" i="1"/>
  <c r="F24" i="1"/>
  <c r="G24" i="1"/>
  <c r="H24" i="1"/>
  <c r="I24" i="1"/>
  <c r="J24" i="1"/>
  <c r="K24" i="1"/>
  <c r="L24" i="1"/>
  <c r="E27" i="1"/>
  <c r="E24" i="1" s="1"/>
  <c r="G29" i="1"/>
  <c r="I29" i="1"/>
  <c r="K29" i="1"/>
  <c r="F29" i="1"/>
  <c r="H29" i="1"/>
  <c r="J29" i="1"/>
  <c r="L29" i="1"/>
  <c r="E55" i="1" l="1"/>
  <c r="F9" i="1"/>
  <c r="F38" i="1" l="1"/>
  <c r="G38" i="1"/>
  <c r="H38" i="1"/>
  <c r="I38" i="1"/>
  <c r="J38" i="1"/>
  <c r="K38" i="1"/>
  <c r="L38" i="1"/>
  <c r="F37" i="1"/>
  <c r="G37" i="1"/>
  <c r="G47" i="1" s="1"/>
  <c r="H37" i="1"/>
  <c r="H47" i="1" s="1"/>
  <c r="I37" i="1"/>
  <c r="I47" i="1" s="1"/>
  <c r="J37" i="1"/>
  <c r="J47" i="1" s="1"/>
  <c r="K37" i="1"/>
  <c r="K47" i="1" s="1"/>
  <c r="L37" i="1"/>
  <c r="L47" i="1" s="1"/>
  <c r="F36" i="1"/>
  <c r="G36" i="1"/>
  <c r="G46" i="1" s="1"/>
  <c r="H36" i="1"/>
  <c r="H46" i="1" s="1"/>
  <c r="I36" i="1"/>
  <c r="I46" i="1" s="1"/>
  <c r="J36" i="1"/>
  <c r="K36" i="1"/>
  <c r="L36" i="1"/>
  <c r="F35" i="1"/>
  <c r="G35" i="1"/>
  <c r="G45" i="1" s="1"/>
  <c r="H35" i="1"/>
  <c r="H45" i="1" s="1"/>
  <c r="I35" i="1"/>
  <c r="I45" i="1" s="1"/>
  <c r="J35" i="1"/>
  <c r="J45" i="1" s="1"/>
  <c r="K35" i="1"/>
  <c r="K45" i="1" s="1"/>
  <c r="L35" i="1"/>
  <c r="L45" i="1" s="1"/>
  <c r="J14" i="1"/>
  <c r="K14" i="1"/>
  <c r="L14" i="1"/>
  <c r="E17" i="1"/>
  <c r="E38" i="1" l="1"/>
  <c r="F45" i="1"/>
  <c r="E45" i="1" s="1"/>
  <c r="E35" i="1"/>
  <c r="F47" i="1"/>
  <c r="E47" i="1" s="1"/>
  <c r="E37" i="1"/>
  <c r="F46" i="1"/>
  <c r="E36" i="1"/>
  <c r="K46" i="1"/>
  <c r="L46" i="1"/>
  <c r="J46" i="1"/>
  <c r="E46" i="1" l="1"/>
  <c r="E44" i="1" s="1"/>
  <c r="E34" i="1"/>
  <c r="L43" i="1"/>
  <c r="K43" i="1"/>
  <c r="J43" i="1"/>
  <c r="I43" i="1"/>
  <c r="H43" i="1"/>
  <c r="G43" i="1"/>
  <c r="F43" i="1"/>
  <c r="L41" i="1"/>
  <c r="K41" i="1"/>
  <c r="J41" i="1"/>
  <c r="I41" i="1"/>
  <c r="H41" i="1"/>
  <c r="G41" i="1"/>
  <c r="F41" i="1"/>
  <c r="L40" i="1"/>
  <c r="K40" i="1"/>
  <c r="J40" i="1"/>
  <c r="I40" i="1"/>
  <c r="H40" i="1"/>
  <c r="G40" i="1"/>
  <c r="F40" i="1"/>
  <c r="L34" i="1"/>
  <c r="L44" i="1" s="1"/>
  <c r="L9" i="1"/>
  <c r="K34" i="1"/>
  <c r="K44" i="1" s="1"/>
  <c r="J34" i="1"/>
  <c r="J44" i="1" s="1"/>
  <c r="I34" i="1"/>
  <c r="I44" i="1" s="1"/>
  <c r="K9" i="1"/>
  <c r="J9" i="1"/>
  <c r="I9" i="1"/>
  <c r="F34" i="1"/>
  <c r="F44" i="1" s="1"/>
  <c r="G34" i="1"/>
  <c r="G44" i="1" s="1"/>
  <c r="H34" i="1"/>
  <c r="H44" i="1" s="1"/>
  <c r="E14" i="1"/>
  <c r="G9" i="1"/>
  <c r="H9" i="1"/>
  <c r="E40" i="1" l="1"/>
  <c r="E43" i="1"/>
  <c r="E41" i="1"/>
  <c r="E39" i="1" l="1"/>
  <c r="L67" i="1"/>
  <c r="I67" i="1"/>
  <c r="K67" i="1"/>
  <c r="J67" i="1"/>
  <c r="E67" i="1" l="1"/>
  <c r="E65" i="1" s="1"/>
</calcChain>
</file>

<file path=xl/sharedStrings.xml><?xml version="1.0" encoding="utf-8"?>
<sst xmlns="http://schemas.openxmlformats.org/spreadsheetml/2006/main" count="583" uniqueCount="192">
  <si>
    <t>№ п/п</t>
  </si>
  <si>
    <t>Источники финансирования</t>
  </si>
  <si>
    <t>Финансовое обеспечение (руб.)</t>
  </si>
  <si>
    <t>всего</t>
  </si>
  <si>
    <t>в том числе:</t>
  </si>
  <si>
    <t>Прочие расходы</t>
  </si>
  <si>
    <t>Основное мероприятия муниципаотной программы (их связь с целевыми показателями муниципальной программы)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</si>
  <si>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</si>
  <si>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</si>
  <si>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</si>
  <si>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</si>
  <si>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Таблица 2</t>
  </si>
  <si>
    <t>Всего по программе:</t>
  </si>
  <si>
    <t>инвестиции в объекты муниципальной собственности</t>
  </si>
  <si>
    <t>В том числе: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</si>
  <si>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</si>
  <si>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</si>
  <si>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автономного округа)</t>
  </si>
  <si>
    <t>Ответственный исполнитель/
Соисполнитель</t>
  </si>
  <si>
    <t>Наименование портфеля проектов, проекта</t>
  </si>
  <si>
    <t>Наименование проекта или мероприятия</t>
  </si>
  <si>
    <t>Номер основного мероприятия</t>
  </si>
  <si>
    <t>Цели</t>
  </si>
  <si>
    <t>Срок реализации</t>
  </si>
  <si>
    <t>2019 г.</t>
  </si>
  <si>
    <t>2020 г.</t>
  </si>
  <si>
    <t>2021 г.</t>
  </si>
  <si>
    <t>2022 г.</t>
  </si>
  <si>
    <t>2023 г.</t>
  </si>
  <si>
    <t>2024 г.</t>
  </si>
  <si>
    <t>2025 г.</t>
  </si>
  <si>
    <t>Таблица 3</t>
  </si>
  <si>
    <t>Основные мероприятия</t>
  </si>
  <si>
    <t xml:space="preserve">Наименование целевого показателя </t>
  </si>
  <si>
    <t>Наименование</t>
  </si>
  <si>
    <t>Содержание (направления расходов)</t>
  </si>
  <si>
    <t xml:space="preserve">Характеристика основных мероприятий муниципальной программы, их связь с целевыми показателями
</t>
  </si>
  <si>
    <t>Номер приложения к муниципальной программе, реквизиты нормативного правового акта, наименование портфеля проектов (проекта)</t>
  </si>
  <si>
    <t xml:space="preserve">Наименование целевых показателей </t>
  </si>
  <si>
    <t xml:space="preserve">Базовый показатель на начало реализации муниципальной программы </t>
  </si>
  <si>
    <t>Значения целевых показателей по годам</t>
  </si>
  <si>
    <t>Целевое значение показателя на момент окончания реализации муниципальной программы</t>
  </si>
  <si>
    <t xml:space="preserve">Таблица 1 </t>
  </si>
  <si>
    <t>Таблица 4</t>
  </si>
  <si>
    <t>Значение показателя по годам</t>
  </si>
  <si>
    <t>Наименование муниципальных услуг (работ)</t>
  </si>
  <si>
    <t>Наименование показателя объема (единицы измерения) муниципальных  услуг (работ)</t>
  </si>
  <si>
    <t>Значение показателя на момент окончания реализации муниципальной программы</t>
  </si>
  <si>
    <t>Сводные показатели муниципальных заданий</t>
  </si>
  <si>
    <t>Описание риска</t>
  </si>
  <si>
    <t>Меры по преодолению рисков</t>
  </si>
  <si>
    <t>Таблица 6</t>
  </si>
  <si>
    <t>Перечень возможных рисков при реализации муниципальной программы и мер по их преодолению</t>
  </si>
  <si>
    <t>ежегодная корректировка результатов исполнения муниципальной программы за счет своевременного перераспределения экономии на более приоритетные направления расходов</t>
  </si>
  <si>
    <t>Сокращение бюджетного финансирования, выделенного на выполнение муниципальной  программы, что повлечет, исходя из новых бюджетных параметров, пересмотр задач муниципальной программы с точки зрения их сокращения или снижения ожидаемых результатов от их решения</t>
  </si>
  <si>
    <t>№</t>
  </si>
  <si>
    <t>Наименование муниципального образования</t>
  </si>
  <si>
    <t>Наименование объекта</t>
  </si>
  <si>
    <t>Мощность</t>
  </si>
  <si>
    <t>Срок строительства, проектирования</t>
  </si>
  <si>
    <t>Перечень объектов капитального строительства</t>
  </si>
  <si>
    <t>Таблица 7</t>
  </si>
  <si>
    <t xml:space="preserve">Перечень объектов социально-культурного
и коммунально-бытового назначения, масштабные инвестиционные
проекты (далее - инвестиционные проекты)
</t>
  </si>
  <si>
    <t>Наименование инвестиционного проекта</t>
  </si>
  <si>
    <t>Объем финансирования инвестиционного проекта</t>
  </si>
  <si>
    <t>Эффект от реализации инвестиционного проекта (налоговые поступления, количество создаваемых мест в детских дошкольных учреждениях и т.п.)</t>
  </si>
  <si>
    <t>Таблица 8</t>
  </si>
  <si>
    <t>Количество лиц, замещавших должности муниципальной службы и муниципальные должности в органах местного самоуправления города Покачи, получающих дополнительное пенсионное обеспечение</t>
  </si>
  <si>
    <t>Развитие механизма предупреждения коррупции, выявление и разрешение конфликта интересов на муниципальной службе</t>
  </si>
  <si>
    <t>Расходы на обеспечение функций органов местного самоуправления</t>
  </si>
  <si>
    <t>Повышение социального уровня лиц, замещавших должности муниципальной службы и муниципальные должности в органах местного самоуправления города Покачи</t>
  </si>
  <si>
    <t>Управление по кадрам и делопроизводству администрации города Покачи/
отдел по социальным вопросам и связям с общественностью администрации города Покачи</t>
  </si>
  <si>
    <t>Управление по кадрам и делопроизводству администрации города Покачи/
 Управление по кадрам и делопроизводству администрации города Покачи</t>
  </si>
  <si>
    <t>содержание управления по кадрам и делопроизводству администрации города Покачи</t>
  </si>
  <si>
    <t>выплаты дополнительного пенсионного обеспечения</t>
  </si>
  <si>
    <t>участие в аттестации, конкурсах</t>
  </si>
  <si>
    <t>Количество муниципальных служащих органов местного самоуправления:
- получивших дополнительное профессиональное образование;
- принявших участие в семинарах, конференциях
Количество конференций, совещаний, конкурсов для муниципальных служащих органов местного самоуправления
Количество муниципальных служащих органов местного самоуправления, прошедших аттестацию</t>
  </si>
  <si>
    <t>Количество конференций, совещаний, конкурсов для муниципальных служащих органов местного самоуправления
Количество муниципальных служащих органов местного самоуправления, прошедших аттестацию</t>
  </si>
  <si>
    <t>Решение Думы города Покачи от 25.03.2014 №21 "О Порядке материально-технического и организационного обеспечения деятельности органов местного самоуправления города Покачи"</t>
  </si>
  <si>
    <t>Решение Думы города Покачи от 11.05.2017 №41 "Об утверждении Положения о размерах и условиях оплаты труда муниципальных служащих органов местного самоуправления города Покачи"</t>
  </si>
  <si>
    <t xml:space="preserve">Решение Думы города Покачи от 28.03.2018 № 18 "О Положении о дополнительных гарантиях и компенсациях для работников органов местного самоуправления и муниципальных учреждений города Покачи"
</t>
  </si>
  <si>
    <t xml:space="preserve">Решение Думы города Покачи от 28.03.2018 № 19 "О Положении о размере, порядке и условиях предоставления дополнительных гарантий муниципальным служащим органов местного самоуправления города Покачи, установленных решением Думы города Покачи"
</t>
  </si>
  <si>
    <t xml:space="preserve">Постановление Администрации города Покачи от 28.03.2013№ 388 "Об утверждении Положения о проведении аттестации муниципальных служащих администрации города Покачи"
</t>
  </si>
  <si>
    <t xml:space="preserve">Постановление администрации города Покачи от 02.08.2016 № 778 "Об утверждении Положения о проведении конкурса "Лучший муниципальный служащий города Покачи"
</t>
  </si>
  <si>
    <t xml:space="preserve">Решение Думы города Покачи от 29.04.2016 № 50 "О дополнительном пенсионном обеспечении лиц, замещавших муниципальные должности в органах местного самоуправления города Покачи"
</t>
  </si>
  <si>
    <t xml:space="preserve">
Решение Думы города Покачи от 29.04.2016 №51 "О порядке назначения, перерасчета и выплаты пенсии за выслугу лет лицам, замещавшим должности муниципальной службы в органах местного самоуправления города Покачи"
</t>
  </si>
  <si>
    <t xml:space="preserve">до 2030 гг. </t>
  </si>
  <si>
    <t>2019г.</t>
  </si>
  <si>
    <t>2020г.</t>
  </si>
  <si>
    <t>2021г.</t>
  </si>
  <si>
    <t>2022г.</t>
  </si>
  <si>
    <t>2023г.</t>
  </si>
  <si>
    <t>2024г.</t>
  </si>
  <si>
    <t>2025г.</t>
  </si>
  <si>
    <t xml:space="preserve">Целевые показатели 
муниципальной программы «Информационное общество города Покачи 
на 2019-2025 годы и на период до 2030 года»
</t>
  </si>
  <si>
    <t>-</t>
  </si>
  <si>
    <t xml:space="preserve">Развитие информационной структуры в городе Покачи </t>
  </si>
  <si>
    <t xml:space="preserve">Расходы функций органов местного самоуправления </t>
  </si>
  <si>
    <t xml:space="preserve">Обеспечение условий для бесперебойного качественного оказания услуг МАУ «МФЦ «Мои документы» </t>
  </si>
  <si>
    <t>Отдел информатизации администрации города Покачи, МКУ «УМТО», Дума г. Покачи</t>
  </si>
  <si>
    <t>Отдел информатизации администрации города Покачи, МАУ МФЦ "Мои документы"</t>
  </si>
  <si>
    <t>Ответственный исполнитель (отдел информатизации администрации города Покачи)</t>
  </si>
  <si>
    <t>Цель: Повышение  качества  жизни  населения  города   Покачи   и совершенствование  системы  муниципального  управления  на основе использования информационно-коммуникационных технологий.</t>
  </si>
  <si>
    <t xml:space="preserve">Задачи: 1. Обеспечение открытости информации о деятельности органов местного самоуправления и доступности государственных и муниципальных информационных ресурсов для граждан, создание сервисов для обеспечения общественного обсуждения и контроля деятельности органов местного самоуправления.
2. Обеспечение системы программного и технического обеспечения по предоставлению государственных и муниципальных услуг в электронном виде.
3. Поддержка и развитие информационных систем, обеспечивающих эффективную реализацию полномочий органов местного самоуправления, создание электронного правительства на территории муниципального образования город Покачи.
4. Обеспечение необходимого уровня защиты информации в информационных системах органов местного самоуправления.
5. Обеспечение бесперебойной деятельности администрации города Покачи в сфере информатизации.
6. Повышение качества и доступности предоставления государственных и муниципальных услуг жителям города Покачи.
</t>
  </si>
  <si>
    <t xml:space="preserve">Количество посещений сайта органа местного самоуправления города Покачи в год
Количество официальных обращений граждан, поступивших в электронную приемную
Количество муниципальных услуг, для которых обеспечено электронное взаимодействие заявителя с органом, предоставляющим муниципальную услугу через единый портал государственных и муниципальных услуг (функций)
Количество рабочих мест оснащенных для предоставления государственных и муниципальных услуг в электронном виде
Количество рабочих мест администрации города, оборудованных компьютерной техникой со сроком эксплуатации не более 5 лет
Количество прослушанных специалистами отдела информатизации курсов
</t>
  </si>
  <si>
    <t>Количество оказанных МАУ "МФЦ "Мои документы" услуг                                                                                              В том числе, услуга информирования и консультирования граждан</t>
  </si>
  <si>
    <t xml:space="preserve">Федеральный закон от 27.07.2010 № 210-ФЗ "Об организации предоставления государственных и муниципальных услуг"
</t>
  </si>
  <si>
    <t xml:space="preserve">Постановление Правительства РФ от 27.09.2011 № 797 "О взаимодействии между многофункциональными центрами предоставления государственных и муниципальных услуг и федеральными органами исполнительной власти, органами государственных внебюджетных фондов, органами государственной власти субъектов Российской Федерации, органами местного самоуправления"
</t>
  </si>
  <si>
    <t>Договор субсидирования №1 от 27.12.2017 "О порядке и условиях предоставления субсидии на финансовое обеспечение выполнения муниципального задания на оказание муниципальных услуг (выполнение работ)"</t>
  </si>
  <si>
    <t>Соглашение №1 от 09.02.2018 "О порядке и условиях предоставления субсидии Учреждению"</t>
  </si>
  <si>
    <t xml:space="preserve">Постановление Администрации города Покачи от 26.10.2017 N 1206
"Об утверждении Перечня муниципальных услуг органов местного самоуправления, предоставление которых осуществляется по принципу "одного окна" в многофункциональных центрах предоставления государственных и муниципальных услуг"
</t>
  </si>
  <si>
    <t xml:space="preserve">Постановление Администрации города Покачи от 24.06.2015 № 771 
"Об утверждении Положения о размерах и условиях оплаты труда работников муниципальных учреждений города, осуществляющих функции многофункциональных центров"
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</si>
  <si>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</si>
  <si>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 xml:space="preserve"> Количество услуг , Ед</t>
  </si>
  <si>
    <t>Соисполнители (МАУ МФЦ Мои документы)</t>
  </si>
  <si>
    <t>Соисполнители (Дума города Покачи)</t>
  </si>
  <si>
    <t>Соисполнители (МКУ УМТО)</t>
  </si>
  <si>
    <t>N п/п</t>
  </si>
  <si>
    <t>Параметры финансового обеспечения, тыс. рублей</t>
  </si>
  <si>
    <t>20__ г.</t>
  </si>
  <si>
    <t>И т.д.</t>
  </si>
  <si>
    <t>Проект 1</t>
  </si>
  <si>
    <t>Итого по портфелю проектов №</t>
  </si>
  <si>
    <t>Проекты муниципального образования города Покачи</t>
  </si>
  <si>
    <r>
      <t>1.</t>
    </r>
    <r>
      <rPr>
        <sz val="7"/>
        <color theme="1"/>
        <rFont val="Times New Roman"/>
        <family val="1"/>
        <charset val="204"/>
      </rPr>
      <t> </t>
    </r>
    <r>
      <rPr>
        <sz val="11"/>
        <color theme="1"/>
        <rFont val="Times New Roman"/>
        <family val="1"/>
        <charset val="204"/>
      </rPr>
      <t>Портфели проектов, основанные на национальных и федеральных проектах Российской Федерации, Портфели проектов Ханты-Мансийского автономного округа – Югры (указывается перечень портфелей проектов, не основанных на национальных и федеральных проектах Российской Федерации),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Проекты Ханты-Мансийского автономного округа – Югры (указываются проекты, не включенные в состав портфелей проектов Ханты-Мансийского автономного округа – Югры).</t>
    </r>
  </si>
  <si>
    <t>Мероприятие 1 (номер показателя из таблицы 1)</t>
  </si>
  <si>
    <t>Цифровая экономика</t>
  </si>
  <si>
    <t xml:space="preserve">Проект 1 (номер показателя из таблицы 1) </t>
  </si>
  <si>
    <t xml:space="preserve">Распределение финансовых ресурсов муниципальной программы
 «Информационное общество города  Покачи 
на 2019-2025 годы и на период до 2030 года»
</t>
  </si>
  <si>
    <t xml:space="preserve">Развитие информационной структуры в городе Покачи (1,2,3,4,5,6) </t>
  </si>
  <si>
    <t>Обеспечение условий для бесперебойного качественного оказания услуг МАУ «МФЦ «Мои документы» (7)</t>
  </si>
  <si>
    <t xml:space="preserve">Наименование инвестиционного проекта </t>
  </si>
  <si>
    <t xml:space="preserve">Объем финансирования инвестиционного проекта </t>
  </si>
  <si>
    <t xml:space="preserve">Эффект от реализации инвестиционного проекта (налоговые поступления, количество создаваемых мест в детских дошкольных учреждениях и т.п.) </t>
  </si>
  <si>
    <t>Перечень объектов социально-культурного и коммунально-бытового назначения, масштабные инвестиционные проекты</t>
  </si>
  <si>
    <t xml:space="preserve">Мероприятия, реализуемые на принципах проектного управления,
направленные в том числе на исполнение национальных
и федеральных проектов (программ) Российской Федерации
</t>
  </si>
  <si>
    <t>Таблица 5</t>
  </si>
  <si>
    <t>План мероприятий, направленный на достижение значений (уровней) показателей оценки эффективности деятельности исполнительных органов государственной власти автономного округа на 2019-2024 года</t>
  </si>
  <si>
    <t xml:space="preserve">№ п/п </t>
  </si>
  <si>
    <t xml:space="preserve">Номер, наименование мероприятия (таблица 2) </t>
  </si>
  <si>
    <t>Меры, направленные на достижение значений (уровней) показателей</t>
  </si>
  <si>
    <t>Наименование портфеля проектов, основанного на национальных и федеральных проектах Российской Федерации &lt;*&gt;</t>
  </si>
  <si>
    <t xml:space="preserve">Ответственный исполнитель/соисполнитель </t>
  </si>
  <si>
    <t xml:space="preserve">Контрольное событие (промежуточный результат) </t>
  </si>
  <si>
    <t>Предложения граждан по реализации национальных проектов Российской Федерации в автономном округе, учтенные в муниципальной программе</t>
  </si>
  <si>
    <t xml:space="preserve">Предложение </t>
  </si>
  <si>
    <t xml:space="preserve">Наименование целевого показателя (таблица 1) </t>
  </si>
  <si>
    <t xml:space="preserve">Описание механизма реализации предложения </t>
  </si>
  <si>
    <t xml:space="preserve">Ответственный исполнитель </t>
  </si>
  <si>
    <t>Таблица 9</t>
  </si>
  <si>
    <t>2030г.</t>
  </si>
  <si>
    <t>2026г.</t>
  </si>
  <si>
    <t>2027г.</t>
  </si>
  <si>
    <t>2028г.</t>
  </si>
  <si>
    <t>2029г.</t>
  </si>
  <si>
    <t>Количество посещений сайта органа местного самоуправления города Покачи в год, шт. &lt;1&gt;</t>
  </si>
  <si>
    <t>Количество официальных обращений граждан, поступивших в электронную приемную, шт. &lt;2&gt;</t>
  </si>
  <si>
    <t>Количество муниципальных услуг, для которых обеспечено электронное взаимодействие заявителя с органом, предоставляющим муниципальную услугу через единый портал государственных и муниципальных услуг (функций), шт. &lt;3&gt;</t>
  </si>
  <si>
    <t>Количество рабочих мест оснащенных для предоставления государственных и муниципальных услуг в электронном виде, шт. &lt;4&gt;</t>
  </si>
  <si>
    <t>Количество рабочих мест администрации города, оборудованных компьютерной техникой со сроком эксплуатации не более 5 лет, %, &lt;5&gt;</t>
  </si>
  <si>
    <t>Количество курсов, по которым  специалистами отдела информатизации пройдено обучение , шт. &lt;6&gt;</t>
  </si>
  <si>
    <t>Количество оказанных МАУ "МФЦ "Мои документы" услуг, всего, шт. &lt;7&gt;</t>
  </si>
  <si>
    <t>в том числе, услуга информирования и консультирования граждан, шт. &lt;7&gt;</t>
  </si>
  <si>
    <t xml:space="preserve">&lt;1&gt; </t>
  </si>
  <si>
    <t xml:space="preserve">&lt;2&gt; </t>
  </si>
  <si>
    <t>&lt;3&gt;</t>
  </si>
  <si>
    <t xml:space="preserve">&lt;4&gt; </t>
  </si>
  <si>
    <t xml:space="preserve">&lt;5&gt; </t>
  </si>
  <si>
    <t>&lt;6&gt;</t>
  </si>
  <si>
    <t xml:space="preserve">&lt;7&gt; </t>
  </si>
  <si>
    <t>Счетчик Яндекс.Метрика</t>
  </si>
  <si>
    <t>Оборотная ведомость администрации города Покачи</t>
  </si>
  <si>
    <t>Постановление Администрации города Покачи от 30.07.2019 №711 "Об утверждении Реестра муниципальных услуг города Покачи", Регламенты муниципальных услуг</t>
  </si>
  <si>
    <t>Федеральный закон от 02.03.2007 №25-ФЗ (ред. от 27.12.2018) "О муниципальной службе в Российской Федерации", Закон ХМАО - Югры от 20.07.2007 N 113-оз (ред. от 29.06.2018) "Об отдельных вопросах муниципальной службы в Ханты-Мансийском автономном округе - Югре" (принят Думой Ханты-Мансийского автономного округа - Югры 12.07.2007) (вместе с "Типовым положением о проведении аттестации муниципальных служащих") План дополнительного профессионального образования муниципальных служащих органов местного самоуправления муниципального образования город Покачи, утвержденный главой города Покачи на соответствующий год</t>
  </si>
  <si>
    <t>Федеральный закон от 02.05.2006 №59-ФЗ (ред. от 27.12.2018) "О порядке рассмотрения обращений граждан Российской Федерации", Указ Президента РФ от 17.04.2017 №171 "О мониторинге и анализе результатов рассмотрения обращений граждан и организаций", Журнал регистрации обращений граждан.</t>
  </si>
  <si>
    <t>Муниципальное задание №1 на 2019 год и плановый период 2020 и 2021 годов утвержденное приказом отдела информатизации администрации города Покачи от 25.12.2018 №11 (с изменениями от 01.07.2019 №4)</t>
  </si>
  <si>
    <t>Технические требования к устанавливаемому программному обеспечению, Количество специалистов оказывающих услуги через СМЭВ в подразделениях администрации города</t>
  </si>
  <si>
    <t>Механизм реализации</t>
  </si>
  <si>
    <t>Наименование  показателя</t>
  </si>
  <si>
    <t>1.1</t>
  </si>
  <si>
    <t>1.2</t>
  </si>
  <si>
    <t>2.1</t>
  </si>
  <si>
    <t>2.2</t>
  </si>
  <si>
    <t xml:space="preserve">Примечания:
&lt;*&gt; Указывается при наличии.
&lt;**&gt; Указываются задачи, направленные на достижение значений (уровней) показателей оценки эффективности деятельности исполнительных органов государственной власти автономного округа, установленные распоряжением Правительства автономного округа от 26 июля 2019 года  № 392-рп  «Об отдельных вопросах реализации Указа Президента Российской Федерации от 25 апреля 2019 года  № 193  «Об оценке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« в Ханты-Мансийском автономном округе – Югре».
</t>
  </si>
  <si>
    <t>Задача №1 &lt;**&gt;</t>
  </si>
  <si>
    <t>Задача №2 &lt;**&gt;</t>
  </si>
  <si>
    <t>Финансовые затраты на реализацию (рублей)</t>
  </si>
  <si>
    <t>Номер структурного элемента (основного мероприятия</t>
  </si>
  <si>
    <t>Структурные элементы (основные мероприятия) муниципальной программы (их связь с целевыми показателями муниципальной программы)</t>
  </si>
  <si>
    <t>Соисполнители (КСП)</t>
  </si>
  <si>
    <t>Отдел информатизации администрации города Покачи, МКУ «УМТО», Дума г. Покачи, КСП г. Покачи</t>
  </si>
  <si>
    <t>Приложение к постановлению
администрации города Покачи
от 14.03.2024 № 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</si>
</sst>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7" fillId="2" borderId="1" xfId="0" applyFont="1" applyFill="1" applyBorder="1" applyAlignment="1">
      <alignment horizontal="left" vertical="top" wrapText="1"/>
    </xf>
    <xf numFmtId="0" fontId="5" fillId="2" borderId="0" xfId="0" applyFont="1" applyFill="1"/>
    <xf numFmtId="0" fontId="7" fillId="2" borderId="2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164" fontId="9" fillId="0" borderId="7" xfId="1" applyNumberFormat="1" applyFont="1" applyBorder="1" applyAlignment="1">
      <alignment vertical="center" wrapText="1"/>
    </xf>
    <xf numFmtId="164" fontId="9" fillId="0" borderId="1" xfId="1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2" borderId="0" xfId="0" applyFont="1" applyFill="1"/>
    <xf numFmtId="4" fontId="4" fillId="2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3"/>
  <sheetViews>
    <sheetView topLeftCell="A5" zoomScaleNormal="100" workbookViewId="0">
      <selection activeCell="F14" sqref="F14:P15"/>
    </sheetView>
  </sheetViews>
  <sheetFormatPr defaultRowHeight="15.75" x14ac:dyDescent="0.25"/>
  <cols>
    <col min="1" max="1" width="5.7109375" style="1" bestFit="1" customWidth="1"/>
    <col min="2" max="2" width="36.42578125" style="1" customWidth="1"/>
    <col min="3" max="3" width="18.140625" style="1" customWidth="1"/>
    <col min="4" max="15" width="10.85546875" style="1" customWidth="1"/>
    <col min="16" max="16" width="17.85546875" style="1" customWidth="1"/>
    <col min="17" max="17" width="15.7109375" style="1" customWidth="1"/>
    <col min="18" max="16384" width="9.140625" style="1"/>
  </cols>
  <sheetData>
    <row r="1" spans="1:1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9" t="s">
        <v>42</v>
      </c>
      <c r="P1" s="59"/>
      <c r="Q1" s="6"/>
    </row>
    <row r="2" spans="1:17" x14ac:dyDescent="0.25">
      <c r="O2" s="59"/>
      <c r="P2" s="59"/>
    </row>
    <row r="3" spans="1:17" ht="77.25" customHeight="1" x14ac:dyDescent="0.25">
      <c r="A3" s="58" t="s">
        <v>94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7" hidden="1" x14ac:dyDescent="0.25"/>
    <row r="5" spans="1:17" ht="97.5" customHeight="1" x14ac:dyDescent="0.25">
      <c r="A5" s="60" t="s">
        <v>0</v>
      </c>
      <c r="B5" s="60" t="s">
        <v>38</v>
      </c>
      <c r="C5" s="60" t="s">
        <v>39</v>
      </c>
      <c r="D5" s="60" t="s">
        <v>40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 t="s">
        <v>41</v>
      </c>
    </row>
    <row r="6" spans="1:17" x14ac:dyDescent="0.25">
      <c r="A6" s="60"/>
      <c r="B6" s="60"/>
      <c r="C6" s="60"/>
      <c r="D6" s="15" t="s">
        <v>87</v>
      </c>
      <c r="E6" s="15" t="s">
        <v>88</v>
      </c>
      <c r="F6" s="15" t="s">
        <v>89</v>
      </c>
      <c r="G6" s="15" t="s">
        <v>90</v>
      </c>
      <c r="H6" s="15" t="s">
        <v>91</v>
      </c>
      <c r="I6" s="15" t="s">
        <v>92</v>
      </c>
      <c r="J6" s="15" t="s">
        <v>93</v>
      </c>
      <c r="K6" s="15" t="s">
        <v>151</v>
      </c>
      <c r="L6" s="15" t="s">
        <v>152</v>
      </c>
      <c r="M6" s="15" t="s">
        <v>153</v>
      </c>
      <c r="N6" s="15" t="s">
        <v>154</v>
      </c>
      <c r="O6" s="15" t="s">
        <v>150</v>
      </c>
      <c r="P6" s="60"/>
    </row>
    <row r="7" spans="1:17" x14ac:dyDescent="0.25">
      <c r="A7" s="15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</row>
    <row r="8" spans="1:17" ht="47.25" x14ac:dyDescent="0.25">
      <c r="A8" s="17">
        <v>1</v>
      </c>
      <c r="B8" s="20" t="s">
        <v>155</v>
      </c>
      <c r="C8" s="34">
        <v>42000</v>
      </c>
      <c r="D8" s="36">
        <v>48000</v>
      </c>
      <c r="E8" s="37">
        <v>50000</v>
      </c>
      <c r="F8" s="37">
        <v>50000</v>
      </c>
      <c r="G8" s="37">
        <v>50000</v>
      </c>
      <c r="H8" s="37">
        <v>50000</v>
      </c>
      <c r="I8" s="37">
        <v>50000</v>
      </c>
      <c r="J8" s="37">
        <v>50000</v>
      </c>
      <c r="K8" s="37">
        <v>50000</v>
      </c>
      <c r="L8" s="37">
        <v>50000</v>
      </c>
      <c r="M8" s="37">
        <v>50000</v>
      </c>
      <c r="N8" s="37">
        <v>50000</v>
      </c>
      <c r="O8" s="37">
        <v>50000</v>
      </c>
      <c r="P8" s="37">
        <v>50000</v>
      </c>
    </row>
    <row r="9" spans="1:17" ht="47.25" x14ac:dyDescent="0.25">
      <c r="A9" s="17">
        <v>2</v>
      </c>
      <c r="B9" s="20" t="s">
        <v>156</v>
      </c>
      <c r="C9" s="31">
        <v>20</v>
      </c>
      <c r="D9" s="33">
        <v>35</v>
      </c>
      <c r="E9" s="31">
        <v>35</v>
      </c>
      <c r="F9" s="30">
        <v>40</v>
      </c>
      <c r="G9" s="2">
        <v>45</v>
      </c>
      <c r="H9" s="2">
        <v>50</v>
      </c>
      <c r="I9" s="2">
        <v>50</v>
      </c>
      <c r="J9" s="2">
        <v>50</v>
      </c>
      <c r="K9" s="2">
        <v>55</v>
      </c>
      <c r="L9" s="2">
        <v>60</v>
      </c>
      <c r="M9" s="2">
        <v>65</v>
      </c>
      <c r="N9" s="2">
        <v>70</v>
      </c>
      <c r="O9" s="2">
        <v>70</v>
      </c>
      <c r="P9" s="11">
        <v>70</v>
      </c>
    </row>
    <row r="10" spans="1:17" ht="129.75" customHeight="1" x14ac:dyDescent="0.25">
      <c r="A10" s="17">
        <v>3</v>
      </c>
      <c r="B10" s="32" t="s">
        <v>157</v>
      </c>
      <c r="C10" s="31">
        <v>28</v>
      </c>
      <c r="D10" s="33">
        <v>38</v>
      </c>
      <c r="E10" s="31">
        <v>38</v>
      </c>
      <c r="F10" s="30">
        <v>40</v>
      </c>
      <c r="G10" s="2">
        <v>41</v>
      </c>
      <c r="H10" s="30">
        <v>42</v>
      </c>
      <c r="I10" s="2">
        <v>43</v>
      </c>
      <c r="J10" s="30">
        <v>44</v>
      </c>
      <c r="K10" s="2">
        <v>46</v>
      </c>
      <c r="L10" s="2">
        <v>46</v>
      </c>
      <c r="M10" s="2">
        <v>46</v>
      </c>
      <c r="N10" s="2">
        <v>46</v>
      </c>
      <c r="O10" s="2">
        <v>46</v>
      </c>
      <c r="P10" s="11">
        <v>46</v>
      </c>
    </row>
    <row r="11" spans="1:17" ht="78.75" x14ac:dyDescent="0.25">
      <c r="A11" s="17">
        <v>4</v>
      </c>
      <c r="B11" s="32" t="s">
        <v>158</v>
      </c>
      <c r="C11" s="31">
        <v>26</v>
      </c>
      <c r="D11" s="33">
        <v>28</v>
      </c>
      <c r="E11" s="31">
        <v>28</v>
      </c>
      <c r="F11" s="30">
        <v>29</v>
      </c>
      <c r="G11" s="31">
        <v>30</v>
      </c>
      <c r="H11" s="30">
        <v>31</v>
      </c>
      <c r="I11" s="31">
        <v>32</v>
      </c>
      <c r="J11" s="30">
        <v>33</v>
      </c>
      <c r="K11" s="2">
        <v>35</v>
      </c>
      <c r="L11" s="2">
        <v>37</v>
      </c>
      <c r="M11" s="2">
        <v>38</v>
      </c>
      <c r="N11" s="2">
        <v>39</v>
      </c>
      <c r="O11" s="2">
        <v>40</v>
      </c>
      <c r="P11" s="11">
        <v>40</v>
      </c>
    </row>
    <row r="12" spans="1:17" ht="78.75" x14ac:dyDescent="0.25">
      <c r="A12" s="17">
        <v>5</v>
      </c>
      <c r="B12" s="32" t="s">
        <v>159</v>
      </c>
      <c r="C12" s="31">
        <v>40</v>
      </c>
      <c r="D12" s="33">
        <v>42</v>
      </c>
      <c r="E12" s="31">
        <v>50</v>
      </c>
      <c r="F12" s="31">
        <v>55</v>
      </c>
      <c r="G12" s="31">
        <v>60</v>
      </c>
      <c r="H12" s="31">
        <v>65</v>
      </c>
      <c r="I12" s="31">
        <v>70</v>
      </c>
      <c r="J12" s="31">
        <v>75</v>
      </c>
      <c r="K12" s="31">
        <v>80</v>
      </c>
      <c r="L12" s="31">
        <v>80</v>
      </c>
      <c r="M12" s="31">
        <v>80</v>
      </c>
      <c r="N12" s="31">
        <v>80</v>
      </c>
      <c r="O12" s="31">
        <v>80</v>
      </c>
      <c r="P12" s="31">
        <v>80</v>
      </c>
    </row>
    <row r="13" spans="1:17" ht="63" x14ac:dyDescent="0.25">
      <c r="A13" s="17">
        <v>6</v>
      </c>
      <c r="B13" s="32" t="s">
        <v>160</v>
      </c>
      <c r="C13" s="31">
        <v>0</v>
      </c>
      <c r="D13" s="33">
        <v>1</v>
      </c>
      <c r="E13" s="31">
        <v>2</v>
      </c>
      <c r="F13" s="31">
        <v>2</v>
      </c>
      <c r="G13" s="31">
        <v>2</v>
      </c>
      <c r="H13" s="31">
        <v>2</v>
      </c>
      <c r="I13" s="31">
        <v>2</v>
      </c>
      <c r="J13" s="31">
        <v>2</v>
      </c>
      <c r="K13" s="31">
        <v>3</v>
      </c>
      <c r="L13" s="31">
        <v>3</v>
      </c>
      <c r="M13" s="31">
        <v>4</v>
      </c>
      <c r="N13" s="31">
        <v>4</v>
      </c>
      <c r="O13" s="31">
        <v>4</v>
      </c>
      <c r="P13" s="31">
        <v>4</v>
      </c>
    </row>
    <row r="14" spans="1:17" ht="47.25" x14ac:dyDescent="0.25">
      <c r="A14" s="57">
        <v>7</v>
      </c>
      <c r="B14" s="45" t="s">
        <v>161</v>
      </c>
      <c r="C14" s="2" t="s">
        <v>95</v>
      </c>
      <c r="D14" s="38">
        <v>39200</v>
      </c>
      <c r="E14" s="38">
        <v>39200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</row>
    <row r="15" spans="1:17" ht="63" x14ac:dyDescent="0.25">
      <c r="A15" s="57"/>
      <c r="B15" s="45" t="s">
        <v>162</v>
      </c>
      <c r="C15" s="2" t="s">
        <v>95</v>
      </c>
      <c r="D15" s="2">
        <v>10800</v>
      </c>
      <c r="E15" s="2">
        <v>10800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7" x14ac:dyDescent="0.25">
      <c r="A16" s="4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x14ac:dyDescent="0.25">
      <c r="A17" s="41" t="s">
        <v>163</v>
      </c>
      <c r="B17" s="64" t="s">
        <v>170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1:16" ht="33" customHeight="1" x14ac:dyDescent="0.25">
      <c r="A18" s="41" t="s">
        <v>164</v>
      </c>
      <c r="B18" s="65" t="s">
        <v>174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ht="15" customHeight="1" x14ac:dyDescent="0.25">
      <c r="A19" s="41" t="s">
        <v>165</v>
      </c>
      <c r="B19" s="64" t="s">
        <v>172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1:16" x14ac:dyDescent="0.25">
      <c r="A20" s="41" t="s">
        <v>166</v>
      </c>
      <c r="B20" s="66" t="s">
        <v>176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</row>
    <row r="21" spans="1:16" x14ac:dyDescent="0.25">
      <c r="A21" s="41" t="s">
        <v>167</v>
      </c>
      <c r="B21" s="66" t="s">
        <v>171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8"/>
    </row>
    <row r="22" spans="1:16" ht="64.5" customHeight="1" x14ac:dyDescent="0.25">
      <c r="A22" s="41" t="s">
        <v>168</v>
      </c>
      <c r="B22" s="65" t="s">
        <v>173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6" ht="32.25" customHeight="1" x14ac:dyDescent="0.25">
      <c r="A23" s="41" t="s">
        <v>169</v>
      </c>
      <c r="B23" s="61" t="s">
        <v>175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3"/>
    </row>
  </sheetData>
  <mergeCells count="15">
    <mergeCell ref="B23:P23"/>
    <mergeCell ref="B17:P17"/>
    <mergeCell ref="B22:P22"/>
    <mergeCell ref="B18:P18"/>
    <mergeCell ref="B19:P19"/>
    <mergeCell ref="B20:P20"/>
    <mergeCell ref="B21:P21"/>
    <mergeCell ref="A14:A15"/>
    <mergeCell ref="A3:P3"/>
    <mergeCell ref="O1:P2"/>
    <mergeCell ref="A5:A6"/>
    <mergeCell ref="B5:B6"/>
    <mergeCell ref="C5:C6"/>
    <mergeCell ref="D5:O5"/>
    <mergeCell ref="P5:P6"/>
  </mergeCells>
  <pageMargins left="1.1811023622047245" right="0.39370078740157483" top="0.19685039370078741" bottom="0.78740157480314965" header="0.11811023622047245" footer="0.11811023622047245"/>
  <pageSetup paperSize="9" scale="54" firstPageNumber="9" orientation="landscape" useFirstPageNumber="1" verticalDpi="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8" sqref="B8:E8"/>
    </sheetView>
  </sheetViews>
  <sheetFormatPr defaultRowHeight="15" x14ac:dyDescent="0.25"/>
  <cols>
    <col min="1" max="1" width="4.85546875" style="14" customWidth="1"/>
    <col min="2" max="2" width="18.7109375" style="13" customWidth="1"/>
    <col min="3" max="3" width="21.42578125" style="13" customWidth="1"/>
    <col min="4" max="4" width="23.85546875" style="13" customWidth="1"/>
    <col min="5" max="5" width="30.7109375" style="13" customWidth="1"/>
    <col min="6" max="16384" width="9.140625" style="13"/>
  </cols>
  <sheetData>
    <row r="1" spans="1:5" ht="15.75" x14ac:dyDescent="0.25">
      <c r="E1" s="39" t="s">
        <v>66</v>
      </c>
    </row>
    <row r="4" spans="1:5" ht="64.5" customHeight="1" x14ac:dyDescent="0.25">
      <c r="A4" s="96" t="s">
        <v>62</v>
      </c>
      <c r="B4" s="96"/>
      <c r="C4" s="96"/>
      <c r="D4" s="96"/>
      <c r="E4" s="96"/>
    </row>
    <row r="6" spans="1:5" ht="90" x14ac:dyDescent="0.25">
      <c r="A6" s="18" t="s">
        <v>0</v>
      </c>
      <c r="B6" s="18" t="s">
        <v>56</v>
      </c>
      <c r="C6" s="18" t="s">
        <v>63</v>
      </c>
      <c r="D6" s="18" t="s">
        <v>64</v>
      </c>
      <c r="E6" s="18" t="s">
        <v>65</v>
      </c>
    </row>
    <row r="7" spans="1:5" x14ac:dyDescent="0.25">
      <c r="A7" s="18">
        <v>1</v>
      </c>
      <c r="B7" s="18" t="s">
        <v>95</v>
      </c>
      <c r="C7" s="18" t="s">
        <v>95</v>
      </c>
      <c r="D7" s="18" t="s">
        <v>95</v>
      </c>
      <c r="E7" s="18" t="s">
        <v>95</v>
      </c>
    </row>
    <row r="8" spans="1:5" x14ac:dyDescent="0.25">
      <c r="A8" s="18">
        <v>2</v>
      </c>
      <c r="B8" s="18" t="s">
        <v>95</v>
      </c>
      <c r="C8" s="18" t="s">
        <v>95</v>
      </c>
      <c r="D8" s="18" t="s">
        <v>95</v>
      </c>
      <c r="E8" s="18" t="s">
        <v>95</v>
      </c>
    </row>
  </sheetData>
  <mergeCells count="1">
    <mergeCell ref="A4:E4"/>
  </mergeCells>
  <pageMargins left="1.1811023622047245" right="0.39370078740157483" top="0.78740157480314965" bottom="0.39370078740157483" header="0.31496062992125984" footer="0.31496062992125984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90" zoomScaleNormal="90" workbookViewId="0">
      <selection activeCell="D55" sqref="D55"/>
    </sheetView>
  </sheetViews>
  <sheetFormatPr defaultRowHeight="15" x14ac:dyDescent="0.25"/>
  <cols>
    <col min="1" max="1" width="5" style="10" customWidth="1"/>
    <col min="2" max="2" width="27.5703125" style="10" customWidth="1"/>
    <col min="3" max="3" width="17.5703125" style="10" customWidth="1"/>
    <col min="4" max="4" width="70.28515625" style="10" customWidth="1"/>
    <col min="5" max="5" width="51.140625" style="10" customWidth="1"/>
    <col min="6" max="16384" width="9.140625" style="10"/>
  </cols>
  <sheetData>
    <row r="1" spans="1:5" ht="15.75" x14ac:dyDescent="0.25">
      <c r="E1" s="16" t="s">
        <v>43</v>
      </c>
    </row>
    <row r="3" spans="1:5" ht="34.5" customHeight="1" x14ac:dyDescent="0.25">
      <c r="A3" s="96" t="s">
        <v>36</v>
      </c>
      <c r="B3" s="96"/>
      <c r="C3" s="96"/>
      <c r="D3" s="96"/>
      <c r="E3" s="96"/>
    </row>
    <row r="4" spans="1:5" x14ac:dyDescent="0.25">
      <c r="A4" s="57" t="s">
        <v>0</v>
      </c>
      <c r="B4" s="57" t="s">
        <v>32</v>
      </c>
      <c r="C4" s="57"/>
      <c r="D4" s="57"/>
      <c r="E4" s="57" t="s">
        <v>33</v>
      </c>
    </row>
    <row r="5" spans="1:5" ht="47.25" customHeight="1" x14ac:dyDescent="0.25">
      <c r="A5" s="57"/>
      <c r="B5" s="11" t="s">
        <v>34</v>
      </c>
      <c r="C5" s="11" t="s">
        <v>35</v>
      </c>
      <c r="D5" s="11" t="s">
        <v>37</v>
      </c>
      <c r="E5" s="57"/>
    </row>
    <row r="6" spans="1:5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</row>
    <row r="7" spans="1:5" ht="30" customHeight="1" x14ac:dyDescent="0.25">
      <c r="A7" s="57" t="s">
        <v>102</v>
      </c>
      <c r="B7" s="57"/>
      <c r="C7" s="57"/>
      <c r="D7" s="57"/>
      <c r="E7" s="57"/>
    </row>
    <row r="8" spans="1:5" ht="123.75" customHeight="1" x14ac:dyDescent="0.25">
      <c r="A8" s="101" t="s">
        <v>103</v>
      </c>
      <c r="B8" s="102"/>
      <c r="C8" s="102"/>
      <c r="D8" s="102"/>
      <c r="E8" s="103"/>
    </row>
    <row r="9" spans="1:5" ht="45" x14ac:dyDescent="0.25">
      <c r="A9" s="97">
        <v>1</v>
      </c>
      <c r="B9" s="99" t="s">
        <v>96</v>
      </c>
      <c r="C9" s="99"/>
      <c r="D9" s="22" t="s">
        <v>78</v>
      </c>
      <c r="E9" s="99" t="s">
        <v>104</v>
      </c>
    </row>
    <row r="10" spans="1:5" ht="45" x14ac:dyDescent="0.25">
      <c r="A10" s="98"/>
      <c r="B10" s="100"/>
      <c r="C10" s="100"/>
      <c r="D10" s="22" t="s">
        <v>79</v>
      </c>
      <c r="E10" s="100"/>
    </row>
    <row r="11" spans="1:5" ht="60" x14ac:dyDescent="0.25">
      <c r="A11" s="98"/>
      <c r="B11" s="100"/>
      <c r="C11" s="100"/>
      <c r="D11" s="22" t="s">
        <v>80</v>
      </c>
      <c r="E11" s="100"/>
    </row>
    <row r="12" spans="1:5" ht="118.5" customHeight="1" x14ac:dyDescent="0.25">
      <c r="A12" s="98"/>
      <c r="B12" s="100"/>
      <c r="C12" s="100"/>
      <c r="D12" s="23" t="s">
        <v>81</v>
      </c>
      <c r="E12" s="100"/>
    </row>
    <row r="13" spans="1:5" ht="49.5" customHeight="1" x14ac:dyDescent="0.25">
      <c r="A13" s="106">
        <v>2</v>
      </c>
      <c r="B13" s="99" t="s">
        <v>98</v>
      </c>
      <c r="C13" s="99"/>
      <c r="D13" s="22" t="s">
        <v>106</v>
      </c>
      <c r="E13" s="99" t="s">
        <v>105</v>
      </c>
    </row>
    <row r="14" spans="1:5" ht="92.25" customHeight="1" x14ac:dyDescent="0.25">
      <c r="A14" s="107"/>
      <c r="B14" s="100"/>
      <c r="C14" s="100"/>
      <c r="D14" s="22" t="s">
        <v>107</v>
      </c>
      <c r="E14" s="100"/>
    </row>
    <row r="15" spans="1:5" ht="60" customHeight="1" x14ac:dyDescent="0.25">
      <c r="A15" s="107"/>
      <c r="B15" s="100"/>
      <c r="C15" s="100"/>
      <c r="D15" s="22" t="s">
        <v>80</v>
      </c>
      <c r="E15" s="100"/>
    </row>
    <row r="16" spans="1:5" ht="74.25" customHeight="1" x14ac:dyDescent="0.25">
      <c r="A16" s="107"/>
      <c r="B16" s="100"/>
      <c r="C16" s="100"/>
      <c r="D16" s="22" t="s">
        <v>110</v>
      </c>
      <c r="E16" s="100"/>
    </row>
    <row r="17" spans="1:5" ht="60" customHeight="1" x14ac:dyDescent="0.25">
      <c r="A17" s="107"/>
      <c r="B17" s="100"/>
      <c r="C17" s="100"/>
      <c r="D17" s="22" t="s">
        <v>111</v>
      </c>
      <c r="E17" s="100"/>
    </row>
    <row r="18" spans="1:5" ht="60" customHeight="1" x14ac:dyDescent="0.25">
      <c r="A18" s="107"/>
      <c r="B18" s="100"/>
      <c r="C18" s="100"/>
      <c r="D18" s="22" t="s">
        <v>109</v>
      </c>
      <c r="E18" s="100"/>
    </row>
    <row r="19" spans="1:5" ht="60" x14ac:dyDescent="0.25">
      <c r="A19" s="108"/>
      <c r="B19" s="105"/>
      <c r="C19" s="105"/>
      <c r="D19" s="22" t="s">
        <v>108</v>
      </c>
      <c r="E19" s="105"/>
    </row>
    <row r="20" spans="1:5" ht="60" hidden="1" x14ac:dyDescent="0.25">
      <c r="A20" s="97">
        <v>3</v>
      </c>
      <c r="B20" s="99" t="s">
        <v>68</v>
      </c>
      <c r="C20" s="99" t="s">
        <v>75</v>
      </c>
      <c r="D20" s="21" t="s">
        <v>83</v>
      </c>
      <c r="E20" s="99" t="s">
        <v>77</v>
      </c>
    </row>
    <row r="21" spans="1:5" ht="60" hidden="1" x14ac:dyDescent="0.25">
      <c r="A21" s="104"/>
      <c r="B21" s="105"/>
      <c r="C21" s="105"/>
      <c r="D21" s="21" t="s">
        <v>82</v>
      </c>
      <c r="E21" s="105"/>
    </row>
    <row r="22" spans="1:5" s="28" customFormat="1" ht="45" hidden="1" x14ac:dyDescent="0.25">
      <c r="A22" s="109">
        <v>4</v>
      </c>
      <c r="B22" s="112" t="s">
        <v>69</v>
      </c>
      <c r="C22" s="112" t="s">
        <v>73</v>
      </c>
      <c r="D22" s="27" t="s">
        <v>78</v>
      </c>
      <c r="E22" s="112" t="s">
        <v>76</v>
      </c>
    </row>
    <row r="23" spans="1:5" s="28" customFormat="1" ht="45" hidden="1" x14ac:dyDescent="0.25">
      <c r="A23" s="110"/>
      <c r="B23" s="113"/>
      <c r="C23" s="113"/>
      <c r="D23" s="27" t="s">
        <v>79</v>
      </c>
      <c r="E23" s="113"/>
    </row>
    <row r="24" spans="1:5" s="28" customFormat="1" ht="60" hidden="1" x14ac:dyDescent="0.25">
      <c r="A24" s="110"/>
      <c r="B24" s="113"/>
      <c r="C24" s="113"/>
      <c r="D24" s="27" t="s">
        <v>80</v>
      </c>
      <c r="E24" s="113"/>
    </row>
    <row r="25" spans="1:5" s="28" customFormat="1" ht="75" hidden="1" x14ac:dyDescent="0.25">
      <c r="A25" s="111"/>
      <c r="B25" s="114"/>
      <c r="C25" s="114"/>
      <c r="D25" s="29" t="s">
        <v>81</v>
      </c>
      <c r="E25" s="114"/>
    </row>
    <row r="26" spans="1:5" ht="54" hidden="1" customHeight="1" x14ac:dyDescent="0.25">
      <c r="A26" s="99">
        <v>4</v>
      </c>
      <c r="B26" s="99" t="s">
        <v>70</v>
      </c>
      <c r="C26" s="99" t="s">
        <v>74</v>
      </c>
      <c r="D26" s="21" t="s">
        <v>84</v>
      </c>
      <c r="E26" s="99" t="s">
        <v>67</v>
      </c>
    </row>
    <row r="27" spans="1:5" ht="60" hidden="1" customHeight="1" x14ac:dyDescent="0.25">
      <c r="A27" s="105"/>
      <c r="B27" s="105"/>
      <c r="C27" s="105"/>
      <c r="D27" s="21" t="s">
        <v>85</v>
      </c>
      <c r="E27" s="105"/>
    </row>
  </sheetData>
  <mergeCells count="26">
    <mergeCell ref="A22:A25"/>
    <mergeCell ref="B22:B25"/>
    <mergeCell ref="C22:C25"/>
    <mergeCell ref="E22:E25"/>
    <mergeCell ref="E26:E27"/>
    <mergeCell ref="C26:C27"/>
    <mergeCell ref="B26:B27"/>
    <mergeCell ref="A26:A27"/>
    <mergeCell ref="A20:A21"/>
    <mergeCell ref="B20:B21"/>
    <mergeCell ref="C20:C21"/>
    <mergeCell ref="E20:E21"/>
    <mergeCell ref="B13:B19"/>
    <mergeCell ref="A13:A19"/>
    <mergeCell ref="C13:C19"/>
    <mergeCell ref="E13:E19"/>
    <mergeCell ref="A9:A12"/>
    <mergeCell ref="B9:B12"/>
    <mergeCell ref="C9:C12"/>
    <mergeCell ref="E9:E12"/>
    <mergeCell ref="A8:E8"/>
    <mergeCell ref="A3:E3"/>
    <mergeCell ref="A4:A5"/>
    <mergeCell ref="B4:D4"/>
    <mergeCell ref="E4:E5"/>
    <mergeCell ref="A7:E7"/>
  </mergeCells>
  <pageMargins left="0.39370078740157483" right="0.39370078740157483" top="1.1811023622047245" bottom="0.39370078740157483" header="0.11811023622047245" footer="0.11811023622047245"/>
  <pageSetup paperSize="9"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opLeftCell="A53" zoomScale="70" zoomScaleNormal="70" workbookViewId="0">
      <selection activeCell="J66" sqref="J66"/>
    </sheetView>
  </sheetViews>
  <sheetFormatPr defaultRowHeight="15.75" x14ac:dyDescent="0.25"/>
  <cols>
    <col min="1" max="1" width="5.7109375" style="1" bestFit="1" customWidth="1"/>
    <col min="2" max="2" width="30.42578125" style="1" customWidth="1"/>
    <col min="3" max="3" width="27.5703125" style="1" customWidth="1"/>
    <col min="4" max="4" width="21.42578125" style="1" customWidth="1"/>
    <col min="5" max="17" width="15.7109375" style="1" customWidth="1"/>
    <col min="18" max="16384" width="9.140625" style="1"/>
  </cols>
  <sheetData>
    <row r="1" spans="1:17" x14ac:dyDescent="0.25">
      <c r="E1" s="7"/>
      <c r="F1" s="7"/>
      <c r="G1" s="7"/>
      <c r="H1" s="7"/>
      <c r="I1" s="135"/>
      <c r="J1" s="135"/>
      <c r="K1" s="135"/>
      <c r="L1" s="135" t="s">
        <v>11</v>
      </c>
      <c r="M1" s="135"/>
      <c r="N1" s="135"/>
      <c r="O1" s="135"/>
      <c r="P1" s="135"/>
      <c r="Q1" s="135"/>
    </row>
    <row r="2" spans="1:17" ht="54.75" customHeight="1" x14ac:dyDescent="0.25">
      <c r="A2" s="96" t="s">
        <v>128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9" customHeight="1" x14ac:dyDescent="0.25"/>
    <row r="4" spans="1:17" ht="38.25" customHeight="1" x14ac:dyDescent="0.25">
      <c r="A4" s="115" t="s">
        <v>0</v>
      </c>
      <c r="B4" s="115" t="s">
        <v>6</v>
      </c>
      <c r="C4" s="115" t="s">
        <v>18</v>
      </c>
      <c r="D4" s="115" t="s">
        <v>1</v>
      </c>
      <c r="E4" s="121" t="s">
        <v>2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7" x14ac:dyDescent="0.25">
      <c r="A5" s="116"/>
      <c r="B5" s="116"/>
      <c r="C5" s="116"/>
      <c r="D5" s="116"/>
      <c r="E5" s="121" t="s">
        <v>3</v>
      </c>
      <c r="F5" s="121" t="s">
        <v>4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 x14ac:dyDescent="0.25">
      <c r="A6" s="117"/>
      <c r="B6" s="117"/>
      <c r="C6" s="117"/>
      <c r="D6" s="117"/>
      <c r="E6" s="121"/>
      <c r="F6" s="3" t="s">
        <v>87</v>
      </c>
      <c r="G6" s="3" t="s">
        <v>88</v>
      </c>
      <c r="H6" s="3" t="s">
        <v>89</v>
      </c>
      <c r="I6" s="3" t="s">
        <v>90</v>
      </c>
      <c r="J6" s="3" t="s">
        <v>91</v>
      </c>
      <c r="K6" s="3" t="s">
        <v>92</v>
      </c>
      <c r="L6" s="3" t="s">
        <v>93</v>
      </c>
      <c r="M6" s="3" t="s">
        <v>151</v>
      </c>
      <c r="N6" s="3" t="s">
        <v>152</v>
      </c>
      <c r="O6" s="3" t="s">
        <v>153</v>
      </c>
      <c r="P6" s="3" t="s">
        <v>154</v>
      </c>
      <c r="Q6" s="3" t="s">
        <v>150</v>
      </c>
    </row>
    <row r="7" spans="1:17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</row>
    <row r="8" spans="1:17" x14ac:dyDescent="0.25">
      <c r="A8" s="132" t="s">
        <v>102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4"/>
    </row>
    <row r="9" spans="1:17" ht="30" customHeight="1" x14ac:dyDescent="0.25">
      <c r="A9" s="115">
        <v>1</v>
      </c>
      <c r="B9" s="122" t="s">
        <v>129</v>
      </c>
      <c r="C9" s="115" t="s">
        <v>99</v>
      </c>
      <c r="D9" s="4" t="s">
        <v>3</v>
      </c>
      <c r="E9" s="5">
        <f>E10+E11+E12+E13</f>
        <v>74997065.25999999</v>
      </c>
      <c r="F9" s="5">
        <f>F10+F11+F12+F13</f>
        <v>7800300</v>
      </c>
      <c r="G9" s="5">
        <f t="shared" ref="G9:Q9" si="0">G10+G11+G12+G13</f>
        <v>6284895.2599999998</v>
      </c>
      <c r="H9" s="5">
        <f t="shared" si="0"/>
        <v>4660800</v>
      </c>
      <c r="I9" s="5">
        <f t="shared" si="0"/>
        <v>3795900</v>
      </c>
      <c r="J9" s="5">
        <f t="shared" si="0"/>
        <v>3768510</v>
      </c>
      <c r="K9" s="5">
        <f t="shared" si="0"/>
        <v>3686660</v>
      </c>
      <c r="L9" s="5">
        <f t="shared" si="0"/>
        <v>7500000</v>
      </c>
      <c r="M9" s="5">
        <f t="shared" si="0"/>
        <v>7500000</v>
      </c>
      <c r="N9" s="5">
        <f t="shared" si="0"/>
        <v>7500000</v>
      </c>
      <c r="O9" s="5">
        <f t="shared" si="0"/>
        <v>7500000</v>
      </c>
      <c r="P9" s="5">
        <f t="shared" si="0"/>
        <v>7500000</v>
      </c>
      <c r="Q9" s="5">
        <f t="shared" si="0"/>
        <v>7500000</v>
      </c>
    </row>
    <row r="10" spans="1:17" ht="25.5" customHeight="1" x14ac:dyDescent="0.25">
      <c r="A10" s="116"/>
      <c r="B10" s="123"/>
      <c r="C10" s="116"/>
      <c r="D10" s="4" t="s">
        <v>7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</row>
    <row r="11" spans="1:17" ht="31.5" customHeight="1" x14ac:dyDescent="0.25">
      <c r="A11" s="116"/>
      <c r="B11" s="123"/>
      <c r="C11" s="116"/>
      <c r="D11" s="4" t="s">
        <v>8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</row>
    <row r="12" spans="1:17" ht="32.25" customHeight="1" x14ac:dyDescent="0.25">
      <c r="A12" s="116"/>
      <c r="B12" s="123"/>
      <c r="C12" s="116"/>
      <c r="D12" s="4" t="s">
        <v>9</v>
      </c>
      <c r="E12" s="5">
        <f>SUM(F12:Q12)</f>
        <v>74997065.25999999</v>
      </c>
      <c r="F12" s="5">
        <v>7800300</v>
      </c>
      <c r="G12" s="5">
        <v>6284895.2599999998</v>
      </c>
      <c r="H12" s="5">
        <v>4660800</v>
      </c>
      <c r="I12" s="5">
        <v>3795900</v>
      </c>
      <c r="J12" s="5">
        <v>3768510</v>
      </c>
      <c r="K12" s="5">
        <v>3686660</v>
      </c>
      <c r="L12" s="5">
        <v>7500000</v>
      </c>
      <c r="M12" s="5">
        <v>7500000</v>
      </c>
      <c r="N12" s="5">
        <v>7500000</v>
      </c>
      <c r="O12" s="5">
        <v>7500000</v>
      </c>
      <c r="P12" s="5">
        <v>7500000</v>
      </c>
      <c r="Q12" s="5">
        <v>7500000</v>
      </c>
    </row>
    <row r="13" spans="1:17" ht="33" customHeight="1" x14ac:dyDescent="0.25">
      <c r="A13" s="117"/>
      <c r="B13" s="124"/>
      <c r="C13" s="117"/>
      <c r="D13" s="4" t="s">
        <v>10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</row>
    <row r="14" spans="1:17" ht="29.25" hidden="1" customHeight="1" x14ac:dyDescent="0.25">
      <c r="A14" s="115">
        <v>2</v>
      </c>
      <c r="B14" s="122" t="s">
        <v>97</v>
      </c>
      <c r="C14" s="115" t="s">
        <v>99</v>
      </c>
      <c r="D14" s="4" t="s">
        <v>3</v>
      </c>
      <c r="E14" s="5">
        <f>E15+E16+E17+E18</f>
        <v>0</v>
      </c>
      <c r="F14" s="5">
        <f t="shared" ref="F14:Q14" si="1">F15+F16+F17+F18</f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5">
        <f t="shared" si="1"/>
        <v>0</v>
      </c>
      <c r="M14" s="5">
        <f t="shared" si="1"/>
        <v>0</v>
      </c>
      <c r="N14" s="5">
        <f t="shared" si="1"/>
        <v>0</v>
      </c>
      <c r="O14" s="5">
        <f t="shared" si="1"/>
        <v>0</v>
      </c>
      <c r="P14" s="5">
        <f t="shared" si="1"/>
        <v>0</v>
      </c>
      <c r="Q14" s="5">
        <f t="shared" si="1"/>
        <v>0</v>
      </c>
    </row>
    <row r="15" spans="1:17" ht="21.75" hidden="1" customHeight="1" x14ac:dyDescent="0.25">
      <c r="A15" s="116"/>
      <c r="B15" s="123"/>
      <c r="C15" s="116"/>
      <c r="D15" s="4" t="s">
        <v>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</row>
    <row r="16" spans="1:17" ht="36" hidden="1" customHeight="1" x14ac:dyDescent="0.25">
      <c r="A16" s="116"/>
      <c r="B16" s="123"/>
      <c r="C16" s="116"/>
      <c r="D16" s="4" t="s">
        <v>8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</row>
    <row r="17" spans="1:17" ht="42" hidden="1" customHeight="1" x14ac:dyDescent="0.25">
      <c r="A17" s="116"/>
      <c r="B17" s="123"/>
      <c r="C17" s="116"/>
      <c r="D17" s="4" t="s">
        <v>9</v>
      </c>
      <c r="E17" s="5">
        <f>SUM(F17:Q17)</f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39.75" hidden="1" customHeight="1" x14ac:dyDescent="0.25">
      <c r="A18" s="117"/>
      <c r="B18" s="124"/>
      <c r="C18" s="117"/>
      <c r="D18" s="4" t="s">
        <v>10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</row>
    <row r="19" spans="1:17" ht="63.75" customHeight="1" x14ac:dyDescent="0.25">
      <c r="A19" s="115">
        <v>2</v>
      </c>
      <c r="B19" s="122" t="s">
        <v>130</v>
      </c>
      <c r="C19" s="115" t="s">
        <v>100</v>
      </c>
      <c r="D19" s="4" t="s">
        <v>3</v>
      </c>
      <c r="E19" s="5">
        <f>E20+E21+E22+E23</f>
        <v>52842244.189999998</v>
      </c>
      <c r="F19" s="5">
        <f>F20+F21+F22+F23</f>
        <v>26953692.559999999</v>
      </c>
      <c r="G19" s="5">
        <f>G20+G21+G22+G23</f>
        <v>25888551.629999999</v>
      </c>
      <c r="H19" s="5">
        <f t="shared" ref="H19:Q19" si="2">H20+H21+H22+H23</f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</row>
    <row r="20" spans="1:17" x14ac:dyDescent="0.25">
      <c r="A20" s="116"/>
      <c r="B20" s="123"/>
      <c r="C20" s="116"/>
      <c r="D20" s="4" t="s">
        <v>7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</row>
    <row r="21" spans="1:17" ht="25.5" x14ac:dyDescent="0.25">
      <c r="A21" s="116"/>
      <c r="B21" s="123"/>
      <c r="C21" s="116"/>
      <c r="D21" s="4" t="s">
        <v>8</v>
      </c>
      <c r="E21" s="5">
        <f>SUM(F21:Q21)</f>
        <v>42508700</v>
      </c>
      <c r="F21" s="5">
        <v>21690200</v>
      </c>
      <c r="G21" s="5">
        <v>20818500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</row>
    <row r="22" spans="1:17" x14ac:dyDescent="0.25">
      <c r="A22" s="116"/>
      <c r="B22" s="123"/>
      <c r="C22" s="116"/>
      <c r="D22" s="4" t="s">
        <v>9</v>
      </c>
      <c r="E22" s="5">
        <f>SUM(F22:Q22)</f>
        <v>10333544.189999999</v>
      </c>
      <c r="F22" s="5">
        <v>5263492.5599999996</v>
      </c>
      <c r="G22" s="5">
        <f>3974351.63+1095700</f>
        <v>5070051.63</v>
      </c>
      <c r="H22" s="5">
        <v>0</v>
      </c>
      <c r="I22" s="5">
        <f>H22</f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</row>
    <row r="23" spans="1:17" ht="25.5" x14ac:dyDescent="0.25">
      <c r="A23" s="117"/>
      <c r="B23" s="124"/>
      <c r="C23" s="117"/>
      <c r="D23" s="4" t="s">
        <v>10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</row>
    <row r="24" spans="1:17" s="26" customFormat="1" ht="15.75" hidden="1" customHeight="1" x14ac:dyDescent="0.25">
      <c r="A24" s="126">
        <v>4</v>
      </c>
      <c r="B24" s="129" t="s">
        <v>69</v>
      </c>
      <c r="C24" s="126" t="s">
        <v>72</v>
      </c>
      <c r="D24" s="24" t="s">
        <v>3</v>
      </c>
      <c r="E24" s="25">
        <f>E25+E26+E27+E28</f>
        <v>0</v>
      </c>
      <c r="F24" s="25">
        <f t="shared" ref="F24:Q24" si="3">F25+F26+F27+F28</f>
        <v>0</v>
      </c>
      <c r="G24" s="25">
        <f t="shared" si="3"/>
        <v>0</v>
      </c>
      <c r="H24" s="25">
        <f t="shared" si="3"/>
        <v>0</v>
      </c>
      <c r="I24" s="25">
        <f t="shared" si="3"/>
        <v>0</v>
      </c>
      <c r="J24" s="25">
        <f t="shared" si="3"/>
        <v>0</v>
      </c>
      <c r="K24" s="25">
        <f t="shared" si="3"/>
        <v>0</v>
      </c>
      <c r="L24" s="25">
        <f t="shared" si="3"/>
        <v>0</v>
      </c>
      <c r="M24" s="25">
        <f t="shared" si="3"/>
        <v>0</v>
      </c>
      <c r="N24" s="25">
        <f t="shared" si="3"/>
        <v>0</v>
      </c>
      <c r="O24" s="25">
        <f t="shared" si="3"/>
        <v>0</v>
      </c>
      <c r="P24" s="25">
        <f t="shared" si="3"/>
        <v>0</v>
      </c>
      <c r="Q24" s="25">
        <f t="shared" si="3"/>
        <v>0</v>
      </c>
    </row>
    <row r="25" spans="1:17" s="26" customFormat="1" ht="15.75" hidden="1" customHeight="1" x14ac:dyDescent="0.25">
      <c r="A25" s="127"/>
      <c r="B25" s="130"/>
      <c r="C25" s="127"/>
      <c r="D25" s="24" t="s">
        <v>7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7" s="26" customFormat="1" ht="25.5" hidden="1" customHeight="1" x14ac:dyDescent="0.25">
      <c r="A26" s="127"/>
      <c r="B26" s="130"/>
      <c r="C26" s="127"/>
      <c r="D26" s="24" t="s">
        <v>8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1:17" s="26" customFormat="1" ht="15.75" hidden="1" customHeight="1" x14ac:dyDescent="0.25">
      <c r="A27" s="127"/>
      <c r="B27" s="130"/>
      <c r="C27" s="127"/>
      <c r="D27" s="24" t="s">
        <v>9</v>
      </c>
      <c r="E27" s="25">
        <f>SUM(F27:Q27)</f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</row>
    <row r="28" spans="1:17" s="26" customFormat="1" ht="25.5" hidden="1" customHeight="1" x14ac:dyDescent="0.25">
      <c r="A28" s="128"/>
      <c r="B28" s="131"/>
      <c r="C28" s="128"/>
      <c r="D28" s="24" t="s">
        <v>10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1:17" ht="25.5" hidden="1" customHeight="1" x14ac:dyDescent="0.25">
      <c r="A29" s="115">
        <v>4</v>
      </c>
      <c r="B29" s="122" t="s">
        <v>70</v>
      </c>
      <c r="C29" s="115" t="s">
        <v>71</v>
      </c>
      <c r="D29" s="4" t="s">
        <v>3</v>
      </c>
      <c r="E29" s="5"/>
      <c r="F29" s="5">
        <f t="shared" ref="F29:Q29" si="4">F30+F31+F32+F33</f>
        <v>0</v>
      </c>
      <c r="G29" s="5">
        <f t="shared" si="4"/>
        <v>0</v>
      </c>
      <c r="H29" s="5">
        <f t="shared" si="4"/>
        <v>0</v>
      </c>
      <c r="I29" s="5">
        <f t="shared" si="4"/>
        <v>0</v>
      </c>
      <c r="J29" s="5">
        <f t="shared" si="4"/>
        <v>0</v>
      </c>
      <c r="K29" s="5">
        <f t="shared" si="4"/>
        <v>0</v>
      </c>
      <c r="L29" s="5">
        <f t="shared" si="4"/>
        <v>0</v>
      </c>
      <c r="M29" s="5">
        <f t="shared" si="4"/>
        <v>0</v>
      </c>
      <c r="N29" s="5">
        <f t="shared" si="4"/>
        <v>0</v>
      </c>
      <c r="O29" s="5">
        <f t="shared" si="4"/>
        <v>0</v>
      </c>
      <c r="P29" s="5">
        <f t="shared" si="4"/>
        <v>0</v>
      </c>
      <c r="Q29" s="5">
        <f t="shared" si="4"/>
        <v>0</v>
      </c>
    </row>
    <row r="30" spans="1:17" ht="25.5" hidden="1" customHeight="1" x14ac:dyDescent="0.25">
      <c r="A30" s="116"/>
      <c r="B30" s="123"/>
      <c r="C30" s="116"/>
      <c r="D30" s="4" t="s">
        <v>7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</row>
    <row r="31" spans="1:17" ht="25.5" hidden="1" customHeight="1" x14ac:dyDescent="0.25">
      <c r="A31" s="116"/>
      <c r="B31" s="123"/>
      <c r="C31" s="116"/>
      <c r="D31" s="4" t="s">
        <v>8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</row>
    <row r="32" spans="1:17" ht="25.5" hidden="1" customHeight="1" x14ac:dyDescent="0.25">
      <c r="A32" s="116"/>
      <c r="B32" s="123"/>
      <c r="C32" s="116"/>
      <c r="D32" s="4" t="s">
        <v>9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25.5" hidden="1" customHeight="1" x14ac:dyDescent="0.25">
      <c r="A33" s="117"/>
      <c r="B33" s="124"/>
      <c r="C33" s="117"/>
      <c r="D33" s="4" t="s">
        <v>10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</row>
    <row r="34" spans="1:17" ht="30.75" customHeight="1" x14ac:dyDescent="0.25">
      <c r="A34" s="121"/>
      <c r="B34" s="125" t="s">
        <v>12</v>
      </c>
      <c r="C34" s="121"/>
      <c r="D34" s="4" t="s">
        <v>3</v>
      </c>
      <c r="E34" s="5">
        <f>E35+E36+E37+E38</f>
        <v>127839309.44999999</v>
      </c>
      <c r="F34" s="5">
        <f t="shared" ref="F34:Q34" si="5">F35+F36+F37+F38</f>
        <v>34753992.560000002</v>
      </c>
      <c r="G34" s="5">
        <f t="shared" si="5"/>
        <v>32173446.890000001</v>
      </c>
      <c r="H34" s="5">
        <f t="shared" si="5"/>
        <v>4660800</v>
      </c>
      <c r="I34" s="5">
        <f t="shared" si="5"/>
        <v>3795900</v>
      </c>
      <c r="J34" s="5">
        <f t="shared" si="5"/>
        <v>3768510</v>
      </c>
      <c r="K34" s="5">
        <f t="shared" si="5"/>
        <v>3686660</v>
      </c>
      <c r="L34" s="5">
        <f t="shared" si="5"/>
        <v>7500000</v>
      </c>
      <c r="M34" s="5">
        <f t="shared" si="5"/>
        <v>7500000</v>
      </c>
      <c r="N34" s="5">
        <f t="shared" si="5"/>
        <v>7500000</v>
      </c>
      <c r="O34" s="5">
        <f t="shared" si="5"/>
        <v>7500000</v>
      </c>
      <c r="P34" s="5">
        <f t="shared" si="5"/>
        <v>7500000</v>
      </c>
      <c r="Q34" s="5">
        <f t="shared" si="5"/>
        <v>7500000</v>
      </c>
    </row>
    <row r="35" spans="1:17" x14ac:dyDescent="0.25">
      <c r="A35" s="121"/>
      <c r="B35" s="125"/>
      <c r="C35" s="121"/>
      <c r="D35" s="4" t="s">
        <v>7</v>
      </c>
      <c r="E35" s="5">
        <f t="shared" ref="E35:Q38" si="6">E10+E15+E20+E25+E30</f>
        <v>0</v>
      </c>
      <c r="F35" s="5">
        <f t="shared" si="6"/>
        <v>0</v>
      </c>
      <c r="G35" s="5">
        <f t="shared" si="6"/>
        <v>0</v>
      </c>
      <c r="H35" s="5">
        <f t="shared" si="6"/>
        <v>0</v>
      </c>
      <c r="I35" s="5">
        <f t="shared" si="6"/>
        <v>0</v>
      </c>
      <c r="J35" s="5">
        <f t="shared" si="6"/>
        <v>0</v>
      </c>
      <c r="K35" s="5">
        <f t="shared" si="6"/>
        <v>0</v>
      </c>
      <c r="L35" s="5">
        <f t="shared" si="6"/>
        <v>0</v>
      </c>
      <c r="M35" s="5">
        <f t="shared" si="6"/>
        <v>0</v>
      </c>
      <c r="N35" s="5">
        <f t="shared" si="6"/>
        <v>0</v>
      </c>
      <c r="O35" s="5">
        <f t="shared" si="6"/>
        <v>0</v>
      </c>
      <c r="P35" s="5">
        <f t="shared" si="6"/>
        <v>0</v>
      </c>
      <c r="Q35" s="5">
        <f t="shared" si="6"/>
        <v>0</v>
      </c>
    </row>
    <row r="36" spans="1:17" ht="25.5" x14ac:dyDescent="0.25">
      <c r="A36" s="121"/>
      <c r="B36" s="125"/>
      <c r="C36" s="121"/>
      <c r="D36" s="4" t="s">
        <v>8</v>
      </c>
      <c r="E36" s="5">
        <f t="shared" si="6"/>
        <v>42508700</v>
      </c>
      <c r="F36" s="5">
        <f t="shared" si="6"/>
        <v>21690200</v>
      </c>
      <c r="G36" s="5">
        <f t="shared" si="6"/>
        <v>20818500</v>
      </c>
      <c r="H36" s="5">
        <f t="shared" si="6"/>
        <v>0</v>
      </c>
      <c r="I36" s="5">
        <f t="shared" si="6"/>
        <v>0</v>
      </c>
      <c r="J36" s="5">
        <f t="shared" si="6"/>
        <v>0</v>
      </c>
      <c r="K36" s="5">
        <f t="shared" si="6"/>
        <v>0</v>
      </c>
      <c r="L36" s="5">
        <f t="shared" si="6"/>
        <v>0</v>
      </c>
      <c r="M36" s="5">
        <f t="shared" si="6"/>
        <v>0</v>
      </c>
      <c r="N36" s="5">
        <f t="shared" si="6"/>
        <v>0</v>
      </c>
      <c r="O36" s="5">
        <f t="shared" si="6"/>
        <v>0</v>
      </c>
      <c r="P36" s="5">
        <f t="shared" si="6"/>
        <v>0</v>
      </c>
      <c r="Q36" s="5">
        <f t="shared" si="6"/>
        <v>0</v>
      </c>
    </row>
    <row r="37" spans="1:17" ht="28.5" customHeight="1" x14ac:dyDescent="0.25">
      <c r="A37" s="121"/>
      <c r="B37" s="125"/>
      <c r="C37" s="121"/>
      <c r="D37" s="4" t="s">
        <v>9</v>
      </c>
      <c r="E37" s="5">
        <f t="shared" si="6"/>
        <v>85330609.449999988</v>
      </c>
      <c r="F37" s="5">
        <f t="shared" si="6"/>
        <v>13063792.559999999</v>
      </c>
      <c r="G37" s="5">
        <f t="shared" si="6"/>
        <v>11354946.890000001</v>
      </c>
      <c r="H37" s="5">
        <f t="shared" si="6"/>
        <v>4660800</v>
      </c>
      <c r="I37" s="5">
        <f t="shared" si="6"/>
        <v>3795900</v>
      </c>
      <c r="J37" s="5">
        <f t="shared" si="6"/>
        <v>3768510</v>
      </c>
      <c r="K37" s="5">
        <f t="shared" si="6"/>
        <v>3686660</v>
      </c>
      <c r="L37" s="5">
        <f t="shared" si="6"/>
        <v>7500000</v>
      </c>
      <c r="M37" s="5">
        <f t="shared" si="6"/>
        <v>7500000</v>
      </c>
      <c r="N37" s="5">
        <f t="shared" si="6"/>
        <v>7500000</v>
      </c>
      <c r="O37" s="5">
        <f t="shared" si="6"/>
        <v>7500000</v>
      </c>
      <c r="P37" s="5">
        <f t="shared" si="6"/>
        <v>7500000</v>
      </c>
      <c r="Q37" s="5">
        <f t="shared" si="6"/>
        <v>7500000</v>
      </c>
    </row>
    <row r="38" spans="1:17" ht="25.5" x14ac:dyDescent="0.25">
      <c r="A38" s="121"/>
      <c r="B38" s="125"/>
      <c r="C38" s="121"/>
      <c r="D38" s="4" t="s">
        <v>10</v>
      </c>
      <c r="E38" s="5">
        <f t="shared" si="6"/>
        <v>0</v>
      </c>
      <c r="F38" s="5">
        <f t="shared" si="6"/>
        <v>0</v>
      </c>
      <c r="G38" s="5">
        <f t="shared" si="6"/>
        <v>0</v>
      </c>
      <c r="H38" s="5">
        <f t="shared" si="6"/>
        <v>0</v>
      </c>
      <c r="I38" s="5">
        <f t="shared" si="6"/>
        <v>0</v>
      </c>
      <c r="J38" s="5">
        <f t="shared" si="6"/>
        <v>0</v>
      </c>
      <c r="K38" s="5">
        <f t="shared" si="6"/>
        <v>0</v>
      </c>
      <c r="L38" s="5">
        <f t="shared" si="6"/>
        <v>0</v>
      </c>
      <c r="M38" s="5">
        <f t="shared" si="6"/>
        <v>0</v>
      </c>
      <c r="N38" s="5">
        <f t="shared" si="6"/>
        <v>0</v>
      </c>
      <c r="O38" s="5">
        <f t="shared" si="6"/>
        <v>0</v>
      </c>
      <c r="P38" s="5">
        <f t="shared" si="6"/>
        <v>0</v>
      </c>
      <c r="Q38" s="5">
        <f t="shared" si="6"/>
        <v>0</v>
      </c>
    </row>
    <row r="39" spans="1:17" ht="30.75" customHeight="1" x14ac:dyDescent="0.25">
      <c r="A39" s="115"/>
      <c r="B39" s="118" t="s">
        <v>13</v>
      </c>
      <c r="C39" s="121"/>
      <c r="D39" s="4" t="s">
        <v>3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</row>
    <row r="40" spans="1:17" ht="21.75" customHeight="1" x14ac:dyDescent="0.25">
      <c r="A40" s="116"/>
      <c r="B40" s="119"/>
      <c r="C40" s="121"/>
      <c r="D40" s="4" t="s">
        <v>7</v>
      </c>
      <c r="E40" s="5">
        <f t="shared" ref="E40:Q41" si="7">E10+E15</f>
        <v>0</v>
      </c>
      <c r="F40" s="5">
        <f t="shared" si="7"/>
        <v>0</v>
      </c>
      <c r="G40" s="5">
        <f t="shared" si="7"/>
        <v>0</v>
      </c>
      <c r="H40" s="5">
        <f t="shared" si="7"/>
        <v>0</v>
      </c>
      <c r="I40" s="5">
        <f t="shared" si="7"/>
        <v>0</v>
      </c>
      <c r="J40" s="5">
        <f t="shared" si="7"/>
        <v>0</v>
      </c>
      <c r="K40" s="5">
        <f t="shared" si="7"/>
        <v>0</v>
      </c>
      <c r="L40" s="5">
        <f t="shared" si="7"/>
        <v>0</v>
      </c>
      <c r="M40" s="5">
        <f t="shared" si="7"/>
        <v>0</v>
      </c>
      <c r="N40" s="5">
        <f t="shared" si="7"/>
        <v>0</v>
      </c>
      <c r="O40" s="5">
        <f t="shared" si="7"/>
        <v>0</v>
      </c>
      <c r="P40" s="5">
        <f t="shared" si="7"/>
        <v>0</v>
      </c>
      <c r="Q40" s="5">
        <f t="shared" si="7"/>
        <v>0</v>
      </c>
    </row>
    <row r="41" spans="1:17" ht="30" customHeight="1" x14ac:dyDescent="0.25">
      <c r="A41" s="116"/>
      <c r="B41" s="119"/>
      <c r="C41" s="121"/>
      <c r="D41" s="4" t="s">
        <v>8</v>
      </c>
      <c r="E41" s="5">
        <f t="shared" si="7"/>
        <v>0</v>
      </c>
      <c r="F41" s="5">
        <f t="shared" si="7"/>
        <v>0</v>
      </c>
      <c r="G41" s="5">
        <f t="shared" si="7"/>
        <v>0</v>
      </c>
      <c r="H41" s="5">
        <f t="shared" si="7"/>
        <v>0</v>
      </c>
      <c r="I41" s="5">
        <f t="shared" si="7"/>
        <v>0</v>
      </c>
      <c r="J41" s="5">
        <f t="shared" si="7"/>
        <v>0</v>
      </c>
      <c r="K41" s="5">
        <f t="shared" si="7"/>
        <v>0</v>
      </c>
      <c r="L41" s="5">
        <f t="shared" si="7"/>
        <v>0</v>
      </c>
      <c r="M41" s="5">
        <f t="shared" si="7"/>
        <v>0</v>
      </c>
      <c r="N41" s="5">
        <f t="shared" si="7"/>
        <v>0</v>
      </c>
      <c r="O41" s="5">
        <f t="shared" si="7"/>
        <v>0</v>
      </c>
      <c r="P41" s="5">
        <f t="shared" si="7"/>
        <v>0</v>
      </c>
      <c r="Q41" s="5">
        <f t="shared" si="7"/>
        <v>0</v>
      </c>
    </row>
    <row r="42" spans="1:17" ht="28.5" customHeight="1" x14ac:dyDescent="0.25">
      <c r="A42" s="116"/>
      <c r="B42" s="119"/>
      <c r="C42" s="121"/>
      <c r="D42" s="4" t="s">
        <v>9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</row>
    <row r="43" spans="1:17" ht="25.5" x14ac:dyDescent="0.25">
      <c r="A43" s="117"/>
      <c r="B43" s="120"/>
      <c r="C43" s="121"/>
      <c r="D43" s="4" t="s">
        <v>10</v>
      </c>
      <c r="E43" s="5">
        <f t="shared" ref="E43:Q43" si="8">E13+E18</f>
        <v>0</v>
      </c>
      <c r="F43" s="5">
        <f t="shared" si="8"/>
        <v>0</v>
      </c>
      <c r="G43" s="5">
        <f t="shared" si="8"/>
        <v>0</v>
      </c>
      <c r="H43" s="5">
        <f t="shared" si="8"/>
        <v>0</v>
      </c>
      <c r="I43" s="5">
        <f t="shared" si="8"/>
        <v>0</v>
      </c>
      <c r="J43" s="5">
        <f t="shared" si="8"/>
        <v>0</v>
      </c>
      <c r="K43" s="5">
        <f t="shared" si="8"/>
        <v>0</v>
      </c>
      <c r="L43" s="5">
        <f t="shared" si="8"/>
        <v>0</v>
      </c>
      <c r="M43" s="5">
        <f t="shared" si="8"/>
        <v>0</v>
      </c>
      <c r="N43" s="5">
        <f t="shared" si="8"/>
        <v>0</v>
      </c>
      <c r="O43" s="5">
        <f t="shared" si="8"/>
        <v>0</v>
      </c>
      <c r="P43" s="5">
        <f t="shared" si="8"/>
        <v>0</v>
      </c>
      <c r="Q43" s="5">
        <f t="shared" si="8"/>
        <v>0</v>
      </c>
    </row>
    <row r="44" spans="1:17" x14ac:dyDescent="0.25">
      <c r="A44" s="8"/>
      <c r="B44" s="9" t="s">
        <v>14</v>
      </c>
      <c r="C44" s="3"/>
      <c r="D44" s="4"/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</row>
    <row r="45" spans="1:17" ht="30.75" customHeight="1" x14ac:dyDescent="0.25">
      <c r="A45" s="115"/>
      <c r="B45" s="118" t="s">
        <v>15</v>
      </c>
      <c r="C45" s="121"/>
      <c r="D45" s="4" t="s">
        <v>3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</row>
    <row r="46" spans="1:17" ht="21.75" customHeight="1" x14ac:dyDescent="0.25">
      <c r="A46" s="116"/>
      <c r="B46" s="119"/>
      <c r="C46" s="121"/>
      <c r="D46" s="4" t="s">
        <v>7</v>
      </c>
      <c r="E46" s="5">
        <f t="shared" ref="E46:Q47" si="9">E15+E35</f>
        <v>0</v>
      </c>
      <c r="F46" s="5">
        <f t="shared" si="9"/>
        <v>0</v>
      </c>
      <c r="G46" s="5">
        <f t="shared" si="9"/>
        <v>0</v>
      </c>
      <c r="H46" s="5">
        <f t="shared" si="9"/>
        <v>0</v>
      </c>
      <c r="I46" s="5">
        <f t="shared" si="9"/>
        <v>0</v>
      </c>
      <c r="J46" s="5">
        <f t="shared" si="9"/>
        <v>0</v>
      </c>
      <c r="K46" s="5">
        <f t="shared" si="9"/>
        <v>0</v>
      </c>
      <c r="L46" s="5">
        <f t="shared" si="9"/>
        <v>0</v>
      </c>
      <c r="M46" s="5">
        <f t="shared" si="9"/>
        <v>0</v>
      </c>
      <c r="N46" s="5">
        <f t="shared" si="9"/>
        <v>0</v>
      </c>
      <c r="O46" s="5">
        <f t="shared" si="9"/>
        <v>0</v>
      </c>
      <c r="P46" s="5">
        <f t="shared" si="9"/>
        <v>0</v>
      </c>
      <c r="Q46" s="5">
        <f t="shared" si="9"/>
        <v>0</v>
      </c>
    </row>
    <row r="47" spans="1:17" ht="30" customHeight="1" x14ac:dyDescent="0.25">
      <c r="A47" s="116"/>
      <c r="B47" s="119"/>
      <c r="C47" s="121"/>
      <c r="D47" s="4" t="s">
        <v>8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f t="shared" si="9"/>
        <v>0</v>
      </c>
      <c r="K47" s="5">
        <f t="shared" si="9"/>
        <v>0</v>
      </c>
      <c r="L47" s="5">
        <f t="shared" si="9"/>
        <v>0</v>
      </c>
      <c r="M47" s="5">
        <f t="shared" si="9"/>
        <v>0</v>
      </c>
      <c r="N47" s="5">
        <f t="shared" si="9"/>
        <v>0</v>
      </c>
      <c r="O47" s="5">
        <f t="shared" si="9"/>
        <v>0</v>
      </c>
      <c r="P47" s="5">
        <f t="shared" si="9"/>
        <v>0</v>
      </c>
      <c r="Q47" s="5">
        <f t="shared" si="9"/>
        <v>0</v>
      </c>
    </row>
    <row r="48" spans="1:17" ht="28.5" customHeight="1" x14ac:dyDescent="0.25">
      <c r="A48" s="116"/>
      <c r="B48" s="119"/>
      <c r="C48" s="121"/>
      <c r="D48" s="4" t="s">
        <v>9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</row>
    <row r="49" spans="1:17" ht="25.5" x14ac:dyDescent="0.25">
      <c r="A49" s="117"/>
      <c r="B49" s="120"/>
      <c r="C49" s="121"/>
      <c r="D49" s="4" t="s">
        <v>10</v>
      </c>
      <c r="E49" s="5">
        <f t="shared" ref="E49:Q49" si="10">E18+E38</f>
        <v>0</v>
      </c>
      <c r="F49" s="5">
        <f t="shared" si="10"/>
        <v>0</v>
      </c>
      <c r="G49" s="5">
        <f t="shared" si="10"/>
        <v>0</v>
      </c>
      <c r="H49" s="5">
        <f t="shared" si="10"/>
        <v>0</v>
      </c>
      <c r="I49" s="5">
        <f t="shared" si="10"/>
        <v>0</v>
      </c>
      <c r="J49" s="5">
        <f t="shared" si="10"/>
        <v>0</v>
      </c>
      <c r="K49" s="5">
        <f t="shared" si="10"/>
        <v>0</v>
      </c>
      <c r="L49" s="5">
        <f t="shared" si="10"/>
        <v>0</v>
      </c>
      <c r="M49" s="5">
        <f t="shared" si="10"/>
        <v>0</v>
      </c>
      <c r="N49" s="5">
        <f t="shared" si="10"/>
        <v>0</v>
      </c>
      <c r="O49" s="5">
        <f t="shared" si="10"/>
        <v>0</v>
      </c>
      <c r="P49" s="5">
        <f t="shared" si="10"/>
        <v>0</v>
      </c>
      <c r="Q49" s="5">
        <f t="shared" si="10"/>
        <v>0</v>
      </c>
    </row>
    <row r="50" spans="1:17" ht="30.75" customHeight="1" x14ac:dyDescent="0.25">
      <c r="A50" s="115"/>
      <c r="B50" s="118" t="s">
        <v>16</v>
      </c>
      <c r="C50" s="121"/>
      <c r="D50" s="4" t="s">
        <v>3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</row>
    <row r="51" spans="1:17" ht="21.75" customHeight="1" x14ac:dyDescent="0.25">
      <c r="A51" s="116"/>
      <c r="B51" s="119"/>
      <c r="C51" s="121"/>
      <c r="D51" s="4" t="s">
        <v>7</v>
      </c>
      <c r="E51" s="5">
        <f>E35+E40</f>
        <v>0</v>
      </c>
      <c r="F51" s="5">
        <f t="shared" ref="F51:Q52" si="11">F35+F40</f>
        <v>0</v>
      </c>
      <c r="G51" s="5">
        <f t="shared" si="11"/>
        <v>0</v>
      </c>
      <c r="H51" s="5">
        <f t="shared" si="11"/>
        <v>0</v>
      </c>
      <c r="I51" s="5">
        <f t="shared" si="11"/>
        <v>0</v>
      </c>
      <c r="J51" s="5">
        <f t="shared" si="11"/>
        <v>0</v>
      </c>
      <c r="K51" s="5">
        <f t="shared" si="11"/>
        <v>0</v>
      </c>
      <c r="L51" s="5">
        <f t="shared" si="11"/>
        <v>0</v>
      </c>
      <c r="M51" s="5">
        <f t="shared" si="11"/>
        <v>0</v>
      </c>
      <c r="N51" s="5">
        <f t="shared" si="11"/>
        <v>0</v>
      </c>
      <c r="O51" s="5">
        <f t="shared" si="11"/>
        <v>0</v>
      </c>
      <c r="P51" s="5">
        <f t="shared" si="11"/>
        <v>0</v>
      </c>
      <c r="Q51" s="5">
        <f t="shared" si="11"/>
        <v>0</v>
      </c>
    </row>
    <row r="52" spans="1:17" ht="30" customHeight="1" x14ac:dyDescent="0.25">
      <c r="A52" s="116"/>
      <c r="B52" s="119"/>
      <c r="C52" s="121"/>
      <c r="D52" s="4" t="s">
        <v>8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f t="shared" si="11"/>
        <v>0</v>
      </c>
      <c r="K52" s="5">
        <f t="shared" si="11"/>
        <v>0</v>
      </c>
      <c r="L52" s="5">
        <f t="shared" si="11"/>
        <v>0</v>
      </c>
      <c r="M52" s="5">
        <f t="shared" si="11"/>
        <v>0</v>
      </c>
      <c r="N52" s="5">
        <f t="shared" si="11"/>
        <v>0</v>
      </c>
      <c r="O52" s="5">
        <f t="shared" si="11"/>
        <v>0</v>
      </c>
      <c r="P52" s="5">
        <f t="shared" si="11"/>
        <v>0</v>
      </c>
      <c r="Q52" s="5">
        <f t="shared" si="11"/>
        <v>0</v>
      </c>
    </row>
    <row r="53" spans="1:17" ht="28.5" customHeight="1" x14ac:dyDescent="0.25">
      <c r="A53" s="116"/>
      <c r="B53" s="119"/>
      <c r="C53" s="121"/>
      <c r="D53" s="4" t="s">
        <v>9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</row>
    <row r="54" spans="1:17" ht="25.5" x14ac:dyDescent="0.25">
      <c r="A54" s="117"/>
      <c r="B54" s="120"/>
      <c r="C54" s="121"/>
      <c r="D54" s="4" t="s">
        <v>10</v>
      </c>
      <c r="E54" s="5">
        <f>E38+E43</f>
        <v>0</v>
      </c>
      <c r="F54" s="5">
        <f t="shared" ref="F54:Q54" si="12">F38+F43</f>
        <v>0</v>
      </c>
      <c r="G54" s="5">
        <f t="shared" si="12"/>
        <v>0</v>
      </c>
      <c r="H54" s="5">
        <f t="shared" si="12"/>
        <v>0</v>
      </c>
      <c r="I54" s="5">
        <f t="shared" si="12"/>
        <v>0</v>
      </c>
      <c r="J54" s="5">
        <f t="shared" si="12"/>
        <v>0</v>
      </c>
      <c r="K54" s="5">
        <f t="shared" si="12"/>
        <v>0</v>
      </c>
      <c r="L54" s="5">
        <f t="shared" si="12"/>
        <v>0</v>
      </c>
      <c r="M54" s="5">
        <f t="shared" si="12"/>
        <v>0</v>
      </c>
      <c r="N54" s="5">
        <f t="shared" si="12"/>
        <v>0</v>
      </c>
      <c r="O54" s="5">
        <f t="shared" si="12"/>
        <v>0</v>
      </c>
      <c r="P54" s="5">
        <f t="shared" si="12"/>
        <v>0</v>
      </c>
      <c r="Q54" s="5">
        <f t="shared" si="12"/>
        <v>0</v>
      </c>
    </row>
    <row r="55" spans="1:17" ht="30.75" customHeight="1" x14ac:dyDescent="0.25">
      <c r="A55" s="115"/>
      <c r="B55" s="118" t="s">
        <v>17</v>
      </c>
      <c r="C55" s="121"/>
      <c r="D55" s="4" t="s">
        <v>3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</row>
    <row r="56" spans="1:17" ht="21.75" customHeight="1" x14ac:dyDescent="0.25">
      <c r="A56" s="116"/>
      <c r="B56" s="119"/>
      <c r="C56" s="121"/>
      <c r="D56" s="4" t="s">
        <v>7</v>
      </c>
      <c r="E56" s="5">
        <f>E40+E45</f>
        <v>0</v>
      </c>
      <c r="F56" s="5">
        <f t="shared" ref="F56:Q57" si="13">F40+F45</f>
        <v>0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</v>
      </c>
      <c r="K56" s="5">
        <f t="shared" si="13"/>
        <v>0</v>
      </c>
      <c r="L56" s="5">
        <f t="shared" si="13"/>
        <v>0</v>
      </c>
      <c r="M56" s="5">
        <f t="shared" si="13"/>
        <v>0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</row>
    <row r="57" spans="1:17" ht="30" customHeight="1" x14ac:dyDescent="0.25">
      <c r="A57" s="116"/>
      <c r="B57" s="119"/>
      <c r="C57" s="121"/>
      <c r="D57" s="4" t="s">
        <v>8</v>
      </c>
      <c r="E57" s="5">
        <f>E41+E46</f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0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</row>
    <row r="58" spans="1:17" ht="28.5" customHeight="1" x14ac:dyDescent="0.25">
      <c r="A58" s="116"/>
      <c r="B58" s="119"/>
      <c r="C58" s="121"/>
      <c r="D58" s="4" t="s">
        <v>9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</row>
    <row r="59" spans="1:17" ht="25.5" x14ac:dyDescent="0.25">
      <c r="A59" s="117"/>
      <c r="B59" s="120"/>
      <c r="C59" s="121"/>
      <c r="D59" s="4" t="s">
        <v>10</v>
      </c>
      <c r="E59" s="5">
        <f>E43+E48</f>
        <v>0</v>
      </c>
      <c r="F59" s="5">
        <f t="shared" ref="F59:Q59" si="14">F43+F48</f>
        <v>0</v>
      </c>
      <c r="G59" s="5">
        <f t="shared" si="14"/>
        <v>0</v>
      </c>
      <c r="H59" s="5">
        <f t="shared" si="14"/>
        <v>0</v>
      </c>
      <c r="I59" s="5">
        <f t="shared" si="14"/>
        <v>0</v>
      </c>
      <c r="J59" s="5">
        <f t="shared" si="14"/>
        <v>0</v>
      </c>
      <c r="K59" s="5">
        <f t="shared" si="14"/>
        <v>0</v>
      </c>
      <c r="L59" s="5">
        <f t="shared" si="14"/>
        <v>0</v>
      </c>
      <c r="M59" s="5">
        <f t="shared" si="14"/>
        <v>0</v>
      </c>
      <c r="N59" s="5">
        <f t="shared" si="14"/>
        <v>0</v>
      </c>
      <c r="O59" s="5">
        <f t="shared" si="14"/>
        <v>0</v>
      </c>
      <c r="P59" s="5">
        <f t="shared" si="14"/>
        <v>0</v>
      </c>
      <c r="Q59" s="5">
        <f t="shared" si="14"/>
        <v>0</v>
      </c>
    </row>
    <row r="60" spans="1:17" ht="30.75" customHeight="1" x14ac:dyDescent="0.25">
      <c r="A60" s="115"/>
      <c r="B60" s="118" t="s">
        <v>5</v>
      </c>
      <c r="C60" s="121"/>
      <c r="D60" s="4" t="s">
        <v>3</v>
      </c>
      <c r="E60" s="5">
        <f>E61+E62+E63+E64</f>
        <v>127839309.44999999</v>
      </c>
      <c r="F60" s="5">
        <f t="shared" ref="F60:Q60" si="15">F61+F62+F63+F64</f>
        <v>34753992.560000002</v>
      </c>
      <c r="G60" s="5">
        <f t="shared" si="15"/>
        <v>32173446.890000001</v>
      </c>
      <c r="H60" s="5">
        <f t="shared" si="15"/>
        <v>4660800</v>
      </c>
      <c r="I60" s="5">
        <f t="shared" si="15"/>
        <v>3795900</v>
      </c>
      <c r="J60" s="5">
        <f t="shared" si="15"/>
        <v>3768510</v>
      </c>
      <c r="K60" s="5">
        <f t="shared" si="15"/>
        <v>3686660</v>
      </c>
      <c r="L60" s="5">
        <f t="shared" si="15"/>
        <v>7500000</v>
      </c>
      <c r="M60" s="5">
        <f t="shared" si="15"/>
        <v>7500000</v>
      </c>
      <c r="N60" s="5">
        <f t="shared" si="15"/>
        <v>7500000</v>
      </c>
      <c r="O60" s="5">
        <f t="shared" si="15"/>
        <v>7500000</v>
      </c>
      <c r="P60" s="5">
        <f t="shared" si="15"/>
        <v>7500000</v>
      </c>
      <c r="Q60" s="5">
        <f t="shared" si="15"/>
        <v>7500000</v>
      </c>
    </row>
    <row r="61" spans="1:17" ht="21.75" customHeight="1" x14ac:dyDescent="0.25">
      <c r="A61" s="116"/>
      <c r="B61" s="119"/>
      <c r="C61" s="121"/>
      <c r="D61" s="4" t="s">
        <v>7</v>
      </c>
      <c r="E61" s="5">
        <f>E35</f>
        <v>0</v>
      </c>
      <c r="F61" s="5">
        <f t="shared" ref="F61:Q63" si="16">F35</f>
        <v>0</v>
      </c>
      <c r="G61" s="5">
        <f t="shared" si="16"/>
        <v>0</v>
      </c>
      <c r="H61" s="5">
        <f t="shared" si="16"/>
        <v>0</v>
      </c>
      <c r="I61" s="5">
        <f t="shared" si="16"/>
        <v>0</v>
      </c>
      <c r="J61" s="5">
        <f t="shared" si="16"/>
        <v>0</v>
      </c>
      <c r="K61" s="5">
        <f t="shared" si="16"/>
        <v>0</v>
      </c>
      <c r="L61" s="5">
        <f t="shared" si="16"/>
        <v>0</v>
      </c>
      <c r="M61" s="5">
        <f t="shared" si="16"/>
        <v>0</v>
      </c>
      <c r="N61" s="5">
        <f t="shared" si="16"/>
        <v>0</v>
      </c>
      <c r="O61" s="5">
        <f t="shared" si="16"/>
        <v>0</v>
      </c>
      <c r="P61" s="5">
        <f t="shared" si="16"/>
        <v>0</v>
      </c>
      <c r="Q61" s="5">
        <f t="shared" si="16"/>
        <v>0</v>
      </c>
    </row>
    <row r="62" spans="1:17" ht="30" customHeight="1" x14ac:dyDescent="0.25">
      <c r="A62" s="116"/>
      <c r="B62" s="119"/>
      <c r="C62" s="121"/>
      <c r="D62" s="4" t="s">
        <v>8</v>
      </c>
      <c r="E62" s="5">
        <f>E36</f>
        <v>42508700</v>
      </c>
      <c r="F62" s="5">
        <f t="shared" si="16"/>
        <v>21690200</v>
      </c>
      <c r="G62" s="5">
        <f t="shared" si="16"/>
        <v>20818500</v>
      </c>
      <c r="H62" s="5">
        <f t="shared" si="16"/>
        <v>0</v>
      </c>
      <c r="I62" s="5">
        <f t="shared" si="16"/>
        <v>0</v>
      </c>
      <c r="J62" s="5">
        <f t="shared" si="16"/>
        <v>0</v>
      </c>
      <c r="K62" s="5">
        <f t="shared" si="16"/>
        <v>0</v>
      </c>
      <c r="L62" s="5">
        <f t="shared" si="16"/>
        <v>0</v>
      </c>
      <c r="M62" s="5">
        <f t="shared" si="16"/>
        <v>0</v>
      </c>
      <c r="N62" s="5">
        <f t="shared" si="16"/>
        <v>0</v>
      </c>
      <c r="O62" s="5">
        <f t="shared" si="16"/>
        <v>0</v>
      </c>
      <c r="P62" s="5">
        <f t="shared" si="16"/>
        <v>0</v>
      </c>
      <c r="Q62" s="5">
        <f t="shared" si="16"/>
        <v>0</v>
      </c>
    </row>
    <row r="63" spans="1:17" ht="28.5" customHeight="1" x14ac:dyDescent="0.25">
      <c r="A63" s="116"/>
      <c r="B63" s="119"/>
      <c r="C63" s="121"/>
      <c r="D63" s="4" t="s">
        <v>9</v>
      </c>
      <c r="E63" s="5">
        <f>E37</f>
        <v>85330609.449999988</v>
      </c>
      <c r="F63" s="5">
        <f t="shared" si="16"/>
        <v>13063792.559999999</v>
      </c>
      <c r="G63" s="5">
        <f t="shared" si="16"/>
        <v>11354946.890000001</v>
      </c>
      <c r="H63" s="5">
        <f t="shared" si="16"/>
        <v>4660800</v>
      </c>
      <c r="I63" s="5">
        <f t="shared" si="16"/>
        <v>3795900</v>
      </c>
      <c r="J63" s="5">
        <f t="shared" si="16"/>
        <v>3768510</v>
      </c>
      <c r="K63" s="5">
        <f t="shared" si="16"/>
        <v>3686660</v>
      </c>
      <c r="L63" s="5">
        <f t="shared" si="16"/>
        <v>7500000</v>
      </c>
      <c r="M63" s="5">
        <f t="shared" si="16"/>
        <v>7500000</v>
      </c>
      <c r="N63" s="5">
        <f t="shared" si="16"/>
        <v>7500000</v>
      </c>
      <c r="O63" s="5">
        <f t="shared" si="16"/>
        <v>7500000</v>
      </c>
      <c r="P63" s="5">
        <f t="shared" si="16"/>
        <v>7500000</v>
      </c>
      <c r="Q63" s="5">
        <f t="shared" si="16"/>
        <v>7500000</v>
      </c>
    </row>
    <row r="64" spans="1:17" ht="25.5" x14ac:dyDescent="0.25">
      <c r="A64" s="117"/>
      <c r="B64" s="120"/>
      <c r="C64" s="121"/>
      <c r="D64" s="4" t="s">
        <v>10</v>
      </c>
      <c r="E64" s="5">
        <f t="shared" ref="E64:Q64" si="17">E39+E44+E49+E54+E59</f>
        <v>0</v>
      </c>
      <c r="F64" s="5">
        <f t="shared" si="17"/>
        <v>0</v>
      </c>
      <c r="G64" s="5">
        <f t="shared" si="17"/>
        <v>0</v>
      </c>
      <c r="H64" s="5">
        <f t="shared" si="17"/>
        <v>0</v>
      </c>
      <c r="I64" s="5">
        <f t="shared" si="17"/>
        <v>0</v>
      </c>
      <c r="J64" s="5">
        <f t="shared" si="17"/>
        <v>0</v>
      </c>
      <c r="K64" s="5">
        <f t="shared" si="17"/>
        <v>0</v>
      </c>
      <c r="L64" s="5">
        <f t="shared" si="17"/>
        <v>0</v>
      </c>
      <c r="M64" s="5">
        <f t="shared" si="17"/>
        <v>0</v>
      </c>
      <c r="N64" s="5">
        <f t="shared" si="17"/>
        <v>0</v>
      </c>
      <c r="O64" s="5">
        <f t="shared" si="17"/>
        <v>0</v>
      </c>
      <c r="P64" s="5">
        <f t="shared" si="17"/>
        <v>0</v>
      </c>
      <c r="Q64" s="5">
        <f t="shared" si="17"/>
        <v>0</v>
      </c>
    </row>
    <row r="65" spans="1:17" x14ac:dyDescent="0.25">
      <c r="A65" s="8"/>
      <c r="B65" s="9" t="s">
        <v>14</v>
      </c>
      <c r="C65" s="3"/>
      <c r="D65" s="4"/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/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</row>
    <row r="66" spans="1:17" ht="30.75" customHeight="1" x14ac:dyDescent="0.25">
      <c r="A66" s="115"/>
      <c r="B66" s="118" t="s">
        <v>101</v>
      </c>
      <c r="C66" s="121"/>
      <c r="D66" s="4" t="s">
        <v>3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</row>
    <row r="67" spans="1:17" ht="21.75" customHeight="1" x14ac:dyDescent="0.25">
      <c r="A67" s="116"/>
      <c r="B67" s="119"/>
      <c r="C67" s="121"/>
      <c r="D67" s="4" t="s">
        <v>7</v>
      </c>
      <c r="E67" s="5">
        <f>E51+E56</f>
        <v>0</v>
      </c>
      <c r="F67" s="5">
        <f t="shared" ref="F67:Q68" si="18">F51+F56</f>
        <v>0</v>
      </c>
      <c r="G67" s="5">
        <f t="shared" si="18"/>
        <v>0</v>
      </c>
      <c r="H67" s="5">
        <f t="shared" si="18"/>
        <v>0</v>
      </c>
      <c r="I67" s="5">
        <f t="shared" si="18"/>
        <v>0</v>
      </c>
      <c r="J67" s="5">
        <f t="shared" si="18"/>
        <v>0</v>
      </c>
      <c r="K67" s="5">
        <f t="shared" si="18"/>
        <v>0</v>
      </c>
      <c r="L67" s="5">
        <f t="shared" si="18"/>
        <v>0</v>
      </c>
      <c r="M67" s="5">
        <f t="shared" si="18"/>
        <v>0</v>
      </c>
      <c r="N67" s="5">
        <f t="shared" si="18"/>
        <v>0</v>
      </c>
      <c r="O67" s="5">
        <f t="shared" si="18"/>
        <v>0</v>
      </c>
      <c r="P67" s="5">
        <f t="shared" si="18"/>
        <v>0</v>
      </c>
      <c r="Q67" s="5">
        <f t="shared" si="18"/>
        <v>0</v>
      </c>
    </row>
    <row r="68" spans="1:17" ht="30" customHeight="1" x14ac:dyDescent="0.25">
      <c r="A68" s="116"/>
      <c r="B68" s="119"/>
      <c r="C68" s="121"/>
      <c r="D68" s="4" t="s">
        <v>8</v>
      </c>
      <c r="E68" s="5">
        <f>E52+E57</f>
        <v>0</v>
      </c>
      <c r="F68" s="5">
        <f t="shared" si="18"/>
        <v>0</v>
      </c>
      <c r="G68" s="5">
        <f t="shared" si="18"/>
        <v>0</v>
      </c>
      <c r="H68" s="5">
        <f t="shared" si="18"/>
        <v>0</v>
      </c>
      <c r="I68" s="5">
        <f t="shared" si="18"/>
        <v>0</v>
      </c>
      <c r="J68" s="5">
        <f t="shared" si="18"/>
        <v>0</v>
      </c>
      <c r="K68" s="5">
        <f t="shared" si="18"/>
        <v>0</v>
      </c>
      <c r="L68" s="5">
        <f t="shared" si="18"/>
        <v>0</v>
      </c>
      <c r="M68" s="5">
        <f t="shared" si="18"/>
        <v>0</v>
      </c>
      <c r="N68" s="5">
        <f t="shared" si="18"/>
        <v>0</v>
      </c>
      <c r="O68" s="5">
        <f t="shared" si="18"/>
        <v>0</v>
      </c>
      <c r="P68" s="5">
        <f t="shared" si="18"/>
        <v>0</v>
      </c>
      <c r="Q68" s="5">
        <f t="shared" si="18"/>
        <v>0</v>
      </c>
    </row>
    <row r="69" spans="1:17" ht="28.5" customHeight="1" x14ac:dyDescent="0.25">
      <c r="A69" s="116"/>
      <c r="B69" s="119"/>
      <c r="C69" s="121"/>
      <c r="D69" s="4" t="s">
        <v>9</v>
      </c>
      <c r="E69" s="5">
        <f>E12</f>
        <v>74997065.25999999</v>
      </c>
      <c r="F69" s="5">
        <f t="shared" ref="F69:Q69" si="19">F12</f>
        <v>7800300</v>
      </c>
      <c r="G69" s="5">
        <f t="shared" si="19"/>
        <v>6284895.2599999998</v>
      </c>
      <c r="H69" s="5">
        <f t="shared" si="19"/>
        <v>4660800</v>
      </c>
      <c r="I69" s="5">
        <f t="shared" si="19"/>
        <v>3795900</v>
      </c>
      <c r="J69" s="5">
        <f t="shared" si="19"/>
        <v>3768510</v>
      </c>
      <c r="K69" s="5">
        <f t="shared" si="19"/>
        <v>3686660</v>
      </c>
      <c r="L69" s="5">
        <f t="shared" si="19"/>
        <v>7500000</v>
      </c>
      <c r="M69" s="5">
        <f t="shared" si="19"/>
        <v>7500000</v>
      </c>
      <c r="N69" s="5">
        <f t="shared" si="19"/>
        <v>7500000</v>
      </c>
      <c r="O69" s="5">
        <f t="shared" si="19"/>
        <v>7500000</v>
      </c>
      <c r="P69" s="5">
        <f t="shared" si="19"/>
        <v>7500000</v>
      </c>
      <c r="Q69" s="5">
        <f t="shared" si="19"/>
        <v>7500000</v>
      </c>
    </row>
    <row r="70" spans="1:17" ht="25.5" x14ac:dyDescent="0.25">
      <c r="A70" s="117"/>
      <c r="B70" s="120"/>
      <c r="C70" s="121"/>
      <c r="D70" s="4" t="s">
        <v>10</v>
      </c>
      <c r="E70" s="5">
        <f>E54+E59</f>
        <v>0</v>
      </c>
      <c r="F70" s="5">
        <f t="shared" ref="F70:Q70" si="20">F54+F59</f>
        <v>0</v>
      </c>
      <c r="G70" s="5">
        <f t="shared" si="20"/>
        <v>0</v>
      </c>
      <c r="H70" s="5">
        <f t="shared" si="20"/>
        <v>0</v>
      </c>
      <c r="I70" s="5">
        <f t="shared" si="20"/>
        <v>0</v>
      </c>
      <c r="J70" s="5">
        <f t="shared" si="20"/>
        <v>0</v>
      </c>
      <c r="K70" s="5">
        <f t="shared" si="20"/>
        <v>0</v>
      </c>
      <c r="L70" s="5">
        <f t="shared" si="20"/>
        <v>0</v>
      </c>
      <c r="M70" s="5">
        <f t="shared" si="20"/>
        <v>0</v>
      </c>
      <c r="N70" s="5">
        <f t="shared" si="20"/>
        <v>0</v>
      </c>
      <c r="O70" s="5">
        <f t="shared" si="20"/>
        <v>0</v>
      </c>
      <c r="P70" s="5">
        <f t="shared" si="20"/>
        <v>0</v>
      </c>
      <c r="Q70" s="5">
        <f t="shared" si="20"/>
        <v>0</v>
      </c>
    </row>
    <row r="71" spans="1:17" ht="30.75" customHeight="1" x14ac:dyDescent="0.25">
      <c r="A71" s="115"/>
      <c r="B71" s="118" t="s">
        <v>114</v>
      </c>
      <c r="C71" s="121"/>
      <c r="D71" s="4" t="s">
        <v>3</v>
      </c>
      <c r="E71" s="5">
        <f>SUM(E72:E75)</f>
        <v>52842244.189999998</v>
      </c>
      <c r="F71" s="5">
        <f t="shared" ref="F71:Q71" si="21">SUM(F72:F75)</f>
        <v>26953692.559999999</v>
      </c>
      <c r="G71" s="5">
        <f t="shared" si="21"/>
        <v>25888551.629999999</v>
      </c>
      <c r="H71" s="5">
        <f t="shared" si="21"/>
        <v>0</v>
      </c>
      <c r="I71" s="5">
        <f t="shared" si="21"/>
        <v>0</v>
      </c>
      <c r="J71" s="5">
        <f t="shared" si="21"/>
        <v>0</v>
      </c>
      <c r="K71" s="5">
        <f t="shared" si="21"/>
        <v>0</v>
      </c>
      <c r="L71" s="5">
        <f t="shared" si="21"/>
        <v>0</v>
      </c>
      <c r="M71" s="5">
        <f t="shared" si="21"/>
        <v>0</v>
      </c>
      <c r="N71" s="5">
        <f t="shared" si="21"/>
        <v>0</v>
      </c>
      <c r="O71" s="5">
        <f t="shared" si="21"/>
        <v>0</v>
      </c>
      <c r="P71" s="5">
        <f t="shared" si="21"/>
        <v>0</v>
      </c>
      <c r="Q71" s="5">
        <f t="shared" si="21"/>
        <v>0</v>
      </c>
    </row>
    <row r="72" spans="1:17" ht="21.75" customHeight="1" x14ac:dyDescent="0.25">
      <c r="A72" s="116"/>
      <c r="B72" s="119"/>
      <c r="C72" s="121"/>
      <c r="D72" s="4" t="s">
        <v>7</v>
      </c>
      <c r="E72" s="5">
        <f>E56+E61</f>
        <v>0</v>
      </c>
      <c r="F72" s="5">
        <f t="shared" ref="F72:Q73" si="22">F56+F61</f>
        <v>0</v>
      </c>
      <c r="G72" s="5">
        <f t="shared" si="22"/>
        <v>0</v>
      </c>
      <c r="H72" s="5">
        <f t="shared" si="22"/>
        <v>0</v>
      </c>
      <c r="I72" s="5">
        <f t="shared" si="22"/>
        <v>0</v>
      </c>
      <c r="J72" s="5">
        <f t="shared" si="22"/>
        <v>0</v>
      </c>
      <c r="K72" s="5">
        <f t="shared" si="22"/>
        <v>0</v>
      </c>
      <c r="L72" s="5">
        <f t="shared" si="22"/>
        <v>0</v>
      </c>
      <c r="M72" s="5">
        <f t="shared" si="22"/>
        <v>0</v>
      </c>
      <c r="N72" s="5">
        <f t="shared" si="22"/>
        <v>0</v>
      </c>
      <c r="O72" s="5">
        <f t="shared" si="22"/>
        <v>0</v>
      </c>
      <c r="P72" s="5">
        <f t="shared" si="22"/>
        <v>0</v>
      </c>
      <c r="Q72" s="5">
        <f t="shared" si="22"/>
        <v>0</v>
      </c>
    </row>
    <row r="73" spans="1:17" ht="30" customHeight="1" x14ac:dyDescent="0.25">
      <c r="A73" s="116"/>
      <c r="B73" s="119"/>
      <c r="C73" s="121"/>
      <c r="D73" s="4" t="s">
        <v>8</v>
      </c>
      <c r="E73" s="5">
        <f>E57+E62</f>
        <v>42508700</v>
      </c>
      <c r="F73" s="5">
        <f t="shared" si="22"/>
        <v>21690200</v>
      </c>
      <c r="G73" s="5">
        <f t="shared" si="22"/>
        <v>20818500</v>
      </c>
      <c r="H73" s="5">
        <f t="shared" si="22"/>
        <v>0</v>
      </c>
      <c r="I73" s="5">
        <f t="shared" si="22"/>
        <v>0</v>
      </c>
      <c r="J73" s="5">
        <f t="shared" si="22"/>
        <v>0</v>
      </c>
      <c r="K73" s="5">
        <f t="shared" si="22"/>
        <v>0</v>
      </c>
      <c r="L73" s="5">
        <f t="shared" si="22"/>
        <v>0</v>
      </c>
      <c r="M73" s="5">
        <f t="shared" si="22"/>
        <v>0</v>
      </c>
      <c r="N73" s="5">
        <f t="shared" si="22"/>
        <v>0</v>
      </c>
      <c r="O73" s="5">
        <f t="shared" si="22"/>
        <v>0</v>
      </c>
      <c r="P73" s="5">
        <f t="shared" si="22"/>
        <v>0</v>
      </c>
      <c r="Q73" s="5">
        <f t="shared" si="22"/>
        <v>0</v>
      </c>
    </row>
    <row r="74" spans="1:17" ht="28.5" customHeight="1" x14ac:dyDescent="0.25">
      <c r="A74" s="116"/>
      <c r="B74" s="119"/>
      <c r="C74" s="121"/>
      <c r="D74" s="4" t="s">
        <v>9</v>
      </c>
      <c r="E74" s="5">
        <f>E22</f>
        <v>10333544.189999999</v>
      </c>
      <c r="F74" s="5">
        <f t="shared" ref="F74:Q74" si="23">F22</f>
        <v>5263492.5599999996</v>
      </c>
      <c r="G74" s="5">
        <f t="shared" si="23"/>
        <v>5070051.63</v>
      </c>
      <c r="H74" s="5">
        <f t="shared" si="23"/>
        <v>0</v>
      </c>
      <c r="I74" s="5">
        <f t="shared" si="23"/>
        <v>0</v>
      </c>
      <c r="J74" s="5">
        <f t="shared" si="23"/>
        <v>0</v>
      </c>
      <c r="K74" s="5">
        <f t="shared" si="23"/>
        <v>0</v>
      </c>
      <c r="L74" s="5">
        <f t="shared" si="23"/>
        <v>0</v>
      </c>
      <c r="M74" s="5">
        <f t="shared" si="23"/>
        <v>0</v>
      </c>
      <c r="N74" s="5">
        <f t="shared" si="23"/>
        <v>0</v>
      </c>
      <c r="O74" s="5">
        <f t="shared" si="23"/>
        <v>0</v>
      </c>
      <c r="P74" s="5">
        <f t="shared" si="23"/>
        <v>0</v>
      </c>
      <c r="Q74" s="5">
        <f t="shared" si="23"/>
        <v>0</v>
      </c>
    </row>
    <row r="75" spans="1:17" ht="25.5" x14ac:dyDescent="0.25">
      <c r="A75" s="117"/>
      <c r="B75" s="120"/>
      <c r="C75" s="121"/>
      <c r="D75" s="4" t="s">
        <v>10</v>
      </c>
      <c r="E75" s="5">
        <f>E59+E64</f>
        <v>0</v>
      </c>
      <c r="F75" s="5">
        <f t="shared" ref="F75:Q75" si="24">F59+F64</f>
        <v>0</v>
      </c>
      <c r="G75" s="5">
        <f t="shared" si="24"/>
        <v>0</v>
      </c>
      <c r="H75" s="5">
        <f t="shared" si="24"/>
        <v>0</v>
      </c>
      <c r="I75" s="5">
        <f t="shared" si="24"/>
        <v>0</v>
      </c>
      <c r="J75" s="5">
        <f t="shared" si="24"/>
        <v>0</v>
      </c>
      <c r="K75" s="5">
        <f t="shared" si="24"/>
        <v>0</v>
      </c>
      <c r="L75" s="5">
        <f t="shared" si="24"/>
        <v>0</v>
      </c>
      <c r="M75" s="5">
        <f t="shared" si="24"/>
        <v>0</v>
      </c>
      <c r="N75" s="5">
        <f t="shared" si="24"/>
        <v>0</v>
      </c>
      <c r="O75" s="5">
        <f t="shared" si="24"/>
        <v>0</v>
      </c>
      <c r="P75" s="5">
        <f t="shared" si="24"/>
        <v>0</v>
      </c>
      <c r="Q75" s="5">
        <f t="shared" si="24"/>
        <v>0</v>
      </c>
    </row>
    <row r="76" spans="1:17" ht="30.75" customHeight="1" x14ac:dyDescent="0.25">
      <c r="A76" s="115"/>
      <c r="B76" s="118" t="s">
        <v>115</v>
      </c>
      <c r="C76" s="121"/>
      <c r="D76" s="4" t="s">
        <v>3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</row>
    <row r="77" spans="1:17" ht="21.75" customHeight="1" x14ac:dyDescent="0.25">
      <c r="A77" s="116"/>
      <c r="B77" s="119"/>
      <c r="C77" s="121"/>
      <c r="D77" s="4" t="s">
        <v>7</v>
      </c>
      <c r="E77" s="5">
        <v>0</v>
      </c>
      <c r="F77" s="5">
        <v>0</v>
      </c>
      <c r="G77" s="5">
        <v>0</v>
      </c>
      <c r="H77" s="5">
        <v>0</v>
      </c>
      <c r="I77" s="5">
        <f t="shared" ref="I77:Q77" si="25">I61+I66</f>
        <v>0</v>
      </c>
      <c r="J77" s="5">
        <f t="shared" si="25"/>
        <v>0</v>
      </c>
      <c r="K77" s="5">
        <f t="shared" si="25"/>
        <v>0</v>
      </c>
      <c r="L77" s="5">
        <f t="shared" si="25"/>
        <v>0</v>
      </c>
      <c r="M77" s="5">
        <f t="shared" si="25"/>
        <v>0</v>
      </c>
      <c r="N77" s="5">
        <f t="shared" si="25"/>
        <v>0</v>
      </c>
      <c r="O77" s="5">
        <f t="shared" si="25"/>
        <v>0</v>
      </c>
      <c r="P77" s="5">
        <f t="shared" si="25"/>
        <v>0</v>
      </c>
      <c r="Q77" s="5">
        <f t="shared" si="25"/>
        <v>0</v>
      </c>
    </row>
    <row r="78" spans="1:17" ht="30" customHeight="1" x14ac:dyDescent="0.25">
      <c r="A78" s="116"/>
      <c r="B78" s="119"/>
      <c r="C78" s="121"/>
      <c r="D78" s="4" t="s">
        <v>8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</row>
    <row r="79" spans="1:17" ht="28.5" customHeight="1" x14ac:dyDescent="0.25">
      <c r="A79" s="116"/>
      <c r="B79" s="119"/>
      <c r="C79" s="121"/>
      <c r="D79" s="4" t="s">
        <v>9</v>
      </c>
      <c r="E79" s="5">
        <f>SUM(F79:Q79)</f>
        <v>176500</v>
      </c>
      <c r="F79" s="5">
        <v>176500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</row>
    <row r="80" spans="1:17" ht="25.5" x14ac:dyDescent="0.25">
      <c r="A80" s="117"/>
      <c r="B80" s="120"/>
      <c r="C80" s="121"/>
      <c r="D80" s="4" t="s">
        <v>10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</row>
    <row r="81" spans="1:17" ht="30.75" customHeight="1" x14ac:dyDescent="0.25">
      <c r="A81" s="115"/>
      <c r="B81" s="118" t="s">
        <v>116</v>
      </c>
      <c r="C81" s="121"/>
      <c r="D81" s="4" t="s">
        <v>3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</row>
    <row r="82" spans="1:17" ht="21.75" customHeight="1" x14ac:dyDescent="0.25">
      <c r="A82" s="116"/>
      <c r="B82" s="119"/>
      <c r="C82" s="121"/>
      <c r="D82" s="4" t="s">
        <v>7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</row>
    <row r="83" spans="1:17" ht="30" customHeight="1" x14ac:dyDescent="0.25">
      <c r="A83" s="116"/>
      <c r="B83" s="119"/>
      <c r="C83" s="121"/>
      <c r="D83" s="4" t="s">
        <v>8</v>
      </c>
      <c r="E83" s="5">
        <v>0</v>
      </c>
      <c r="F83" s="5">
        <v>0</v>
      </c>
      <c r="G83" s="5">
        <v>0</v>
      </c>
      <c r="H83" s="5">
        <v>0</v>
      </c>
      <c r="I83" s="5">
        <f t="shared" ref="I83:Q83" si="26">I67+I72</f>
        <v>0</v>
      </c>
      <c r="J83" s="5">
        <f t="shared" si="26"/>
        <v>0</v>
      </c>
      <c r="K83" s="5">
        <f t="shared" si="26"/>
        <v>0</v>
      </c>
      <c r="L83" s="5">
        <f t="shared" si="26"/>
        <v>0</v>
      </c>
      <c r="M83" s="5">
        <f t="shared" si="26"/>
        <v>0</v>
      </c>
      <c r="N83" s="5">
        <f t="shared" si="26"/>
        <v>0</v>
      </c>
      <c r="O83" s="5">
        <f t="shared" si="26"/>
        <v>0</v>
      </c>
      <c r="P83" s="5">
        <f t="shared" si="26"/>
        <v>0</v>
      </c>
      <c r="Q83" s="5">
        <f t="shared" si="26"/>
        <v>0</v>
      </c>
    </row>
    <row r="84" spans="1:17" ht="28.5" customHeight="1" x14ac:dyDescent="0.25">
      <c r="A84" s="116"/>
      <c r="B84" s="119"/>
      <c r="C84" s="121"/>
      <c r="D84" s="4" t="s">
        <v>9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</row>
    <row r="85" spans="1:17" ht="25.5" x14ac:dyDescent="0.25">
      <c r="A85" s="117"/>
      <c r="B85" s="120"/>
      <c r="C85" s="121"/>
      <c r="D85" s="4" t="s">
        <v>10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</row>
    <row r="86" spans="1:17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</sheetData>
  <mergeCells count="56">
    <mergeCell ref="I1:K1"/>
    <mergeCell ref="L1:Q1"/>
    <mergeCell ref="A2:Q2"/>
    <mergeCell ref="A4:A6"/>
    <mergeCell ref="B4:B6"/>
    <mergeCell ref="C4:C6"/>
    <mergeCell ref="D4:D6"/>
    <mergeCell ref="E4:Q4"/>
    <mergeCell ref="E5:E6"/>
    <mergeCell ref="F5:Q5"/>
    <mergeCell ref="A8:Q8"/>
    <mergeCell ref="A9:A13"/>
    <mergeCell ref="B9:B13"/>
    <mergeCell ref="C9:C13"/>
    <mergeCell ref="A14:A18"/>
    <mergeCell ref="B14:B18"/>
    <mergeCell ref="C14:C18"/>
    <mergeCell ref="A19:A23"/>
    <mergeCell ref="B19:B23"/>
    <mergeCell ref="C19:C23"/>
    <mergeCell ref="A24:A28"/>
    <mergeCell ref="B24:B28"/>
    <mergeCell ref="C24:C28"/>
    <mergeCell ref="A29:A33"/>
    <mergeCell ref="B29:B33"/>
    <mergeCell ref="C29:C33"/>
    <mergeCell ref="A34:A38"/>
    <mergeCell ref="B34:B38"/>
    <mergeCell ref="C34:C38"/>
    <mergeCell ref="A39:A43"/>
    <mergeCell ref="B39:B43"/>
    <mergeCell ref="C39:C43"/>
    <mergeCell ref="A45:A49"/>
    <mergeCell ref="B45:B49"/>
    <mergeCell ref="C45:C49"/>
    <mergeCell ref="A50:A54"/>
    <mergeCell ref="B50:B54"/>
    <mergeCell ref="C50:C54"/>
    <mergeCell ref="A55:A59"/>
    <mergeCell ref="B55:B59"/>
    <mergeCell ref="C55:C59"/>
    <mergeCell ref="A60:A64"/>
    <mergeCell ref="B60:B64"/>
    <mergeCell ref="C60:C64"/>
    <mergeCell ref="A66:A70"/>
    <mergeCell ref="B66:B70"/>
    <mergeCell ref="C66:C70"/>
    <mergeCell ref="A81:A85"/>
    <mergeCell ref="B81:B85"/>
    <mergeCell ref="C81:C85"/>
    <mergeCell ref="A71:A75"/>
    <mergeCell ref="B71:B75"/>
    <mergeCell ref="C71:C75"/>
    <mergeCell ref="A76:A80"/>
    <mergeCell ref="B76:B80"/>
    <mergeCell ref="C76:C80"/>
  </mergeCells>
  <pageMargins left="0.39370078740157483" right="0.39370078740157483" top="0.35433070866141736" bottom="0.39370078740157483" header="0.11811023622047245" footer="0.11811023622047245"/>
  <pageSetup paperSize="9" scale="60" firstPageNumber="10" orientation="landscape" useFirstPageNumber="1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tabSelected="1" view="pageBreakPreview" topLeftCell="D1" zoomScale="115" zoomScaleNormal="85" zoomScaleSheetLayoutView="115" workbookViewId="0">
      <selection activeCell="A3" sqref="A3:Q3"/>
    </sheetView>
  </sheetViews>
  <sheetFormatPr defaultRowHeight="15.75" x14ac:dyDescent="0.25"/>
  <cols>
    <col min="1" max="1" width="5.7109375" style="1" bestFit="1" customWidth="1"/>
    <col min="2" max="2" width="30.42578125" style="1" customWidth="1"/>
    <col min="3" max="3" width="27.5703125" style="1" customWidth="1"/>
    <col min="4" max="4" width="21.42578125" style="1" customWidth="1"/>
    <col min="5" max="5" width="15.7109375" style="26" customWidth="1"/>
    <col min="6" max="9" width="15.7109375" style="1" customWidth="1"/>
    <col min="10" max="11" width="15.7109375" style="26" customWidth="1"/>
    <col min="12" max="12" width="16.85546875" style="26" customWidth="1"/>
    <col min="13" max="13" width="15.7109375" style="26" customWidth="1"/>
    <col min="14" max="17" width="15.7109375" style="1" customWidth="1"/>
    <col min="18" max="16384" width="9.140625" style="1"/>
  </cols>
  <sheetData>
    <row r="1" spans="1:17" ht="48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79" t="s">
        <v>191</v>
      </c>
      <c r="P1" s="82"/>
      <c r="Q1" s="82"/>
    </row>
    <row r="2" spans="1:17" ht="27" customHeight="1" x14ac:dyDescent="0.25">
      <c r="A2" s="55"/>
      <c r="B2" s="55"/>
      <c r="C2" s="55"/>
      <c r="D2" s="55"/>
      <c r="E2" s="56"/>
      <c r="F2" s="56"/>
      <c r="G2" s="56"/>
      <c r="H2" s="56"/>
      <c r="I2" s="79"/>
      <c r="J2" s="79"/>
      <c r="K2" s="79"/>
      <c r="L2" s="79" t="s">
        <v>11</v>
      </c>
      <c r="M2" s="79"/>
      <c r="N2" s="79"/>
      <c r="O2" s="79"/>
      <c r="P2" s="79"/>
      <c r="Q2" s="79"/>
    </row>
    <row r="3" spans="1:17" ht="54.75" customHeight="1" x14ac:dyDescent="0.25">
      <c r="A3" s="80" t="s">
        <v>128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9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38.25" customHeight="1" x14ac:dyDescent="0.25">
      <c r="A5" s="69" t="s">
        <v>187</v>
      </c>
      <c r="B5" s="69" t="s">
        <v>188</v>
      </c>
      <c r="C5" s="69" t="s">
        <v>18</v>
      </c>
      <c r="D5" s="69" t="s">
        <v>1</v>
      </c>
      <c r="E5" s="75" t="s">
        <v>186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x14ac:dyDescent="0.25">
      <c r="A6" s="70"/>
      <c r="B6" s="70"/>
      <c r="C6" s="70"/>
      <c r="D6" s="70"/>
      <c r="E6" s="75" t="s">
        <v>3</v>
      </c>
      <c r="F6" s="75" t="s">
        <v>4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x14ac:dyDescent="0.25">
      <c r="A7" s="71"/>
      <c r="B7" s="71"/>
      <c r="C7" s="71"/>
      <c r="D7" s="71"/>
      <c r="E7" s="75"/>
      <c r="F7" s="50" t="s">
        <v>87</v>
      </c>
      <c r="G7" s="50" t="s">
        <v>88</v>
      </c>
      <c r="H7" s="50" t="s">
        <v>89</v>
      </c>
      <c r="I7" s="50" t="s">
        <v>90</v>
      </c>
      <c r="J7" s="50" t="s">
        <v>91</v>
      </c>
      <c r="K7" s="50" t="s">
        <v>92</v>
      </c>
      <c r="L7" s="50" t="s">
        <v>93</v>
      </c>
      <c r="M7" s="50" t="s">
        <v>151</v>
      </c>
      <c r="N7" s="50" t="s">
        <v>152</v>
      </c>
      <c r="O7" s="50" t="s">
        <v>153</v>
      </c>
      <c r="P7" s="50" t="s">
        <v>154</v>
      </c>
      <c r="Q7" s="50" t="s">
        <v>150</v>
      </c>
    </row>
    <row r="8" spans="1:17" x14ac:dyDescent="0.25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11</v>
      </c>
      <c r="L8" s="50">
        <v>12</v>
      </c>
      <c r="M8" s="50">
        <v>13</v>
      </c>
      <c r="N8" s="50">
        <v>14</v>
      </c>
      <c r="O8" s="50">
        <v>15</v>
      </c>
      <c r="P8" s="50">
        <v>16</v>
      </c>
      <c r="Q8" s="50">
        <v>17</v>
      </c>
    </row>
    <row r="9" spans="1:17" ht="30" customHeight="1" x14ac:dyDescent="0.25">
      <c r="A9" s="69">
        <v>1</v>
      </c>
      <c r="B9" s="76" t="s">
        <v>129</v>
      </c>
      <c r="C9" s="69" t="s">
        <v>190</v>
      </c>
      <c r="D9" s="51" t="s">
        <v>3</v>
      </c>
      <c r="E9" s="52">
        <f>SUM(E10:E13)</f>
        <v>71426562.859999985</v>
      </c>
      <c r="F9" s="52">
        <f>F10+F11+F12+F13</f>
        <v>7800300</v>
      </c>
      <c r="G9" s="52">
        <f t="shared" ref="G9:H9" si="0">G10+G11+G12+G13</f>
        <v>6284895.2599999998</v>
      </c>
      <c r="H9" s="52">
        <f t="shared" si="0"/>
        <v>5244720</v>
      </c>
      <c r="I9" s="52">
        <f t="shared" ref="I9" si="1">I10+I11+I12+I13</f>
        <v>4782498</v>
      </c>
      <c r="J9" s="52">
        <f t="shared" ref="J9" si="2">J10+J11+J12+J13</f>
        <v>12290901.199999999</v>
      </c>
      <c r="K9" s="52">
        <f t="shared" ref="K9" si="3">K10+K11+K12+K13</f>
        <v>1723420</v>
      </c>
      <c r="L9" s="52">
        <f t="shared" ref="L9:M9" si="4">L10+L11+L12+L13</f>
        <v>1667406</v>
      </c>
      <c r="M9" s="52">
        <f t="shared" si="4"/>
        <v>1632422.4</v>
      </c>
      <c r="N9" s="52">
        <f t="shared" ref="N9:Q9" si="5">N10+N11+N12+N13</f>
        <v>7500000</v>
      </c>
      <c r="O9" s="52">
        <f t="shared" si="5"/>
        <v>7500000</v>
      </c>
      <c r="P9" s="52">
        <f t="shared" si="5"/>
        <v>7500000</v>
      </c>
      <c r="Q9" s="52">
        <f t="shared" si="5"/>
        <v>7500000</v>
      </c>
    </row>
    <row r="10" spans="1:17" ht="25.5" customHeight="1" x14ac:dyDescent="0.25">
      <c r="A10" s="70"/>
      <c r="B10" s="77"/>
      <c r="C10" s="70"/>
      <c r="D10" s="51" t="s">
        <v>7</v>
      </c>
      <c r="E10" s="52">
        <f>SUM(F10:Q10)</f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</row>
    <row r="11" spans="1:17" ht="31.5" customHeight="1" x14ac:dyDescent="0.25">
      <c r="A11" s="70"/>
      <c r="B11" s="77"/>
      <c r="C11" s="70"/>
      <c r="D11" s="51" t="s">
        <v>8</v>
      </c>
      <c r="E11" s="52">
        <f t="shared" ref="E11:E13" si="6">SUM(F11:Q11)</f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</row>
    <row r="12" spans="1:17" ht="32.25" customHeight="1" x14ac:dyDescent="0.25">
      <c r="A12" s="70"/>
      <c r="B12" s="77"/>
      <c r="C12" s="70"/>
      <c r="D12" s="51" t="s">
        <v>9</v>
      </c>
      <c r="E12" s="52">
        <f t="shared" si="6"/>
        <v>71426562.859999985</v>
      </c>
      <c r="F12" s="52">
        <v>7800300</v>
      </c>
      <c r="G12" s="52">
        <v>6284895.2599999998</v>
      </c>
      <c r="H12" s="52">
        <v>5244720</v>
      </c>
      <c r="I12" s="52">
        <v>4782498</v>
      </c>
      <c r="J12" s="52">
        <f>12145631.2+133660+11610</f>
        <v>12290901.199999999</v>
      </c>
      <c r="K12" s="52">
        <f>1668640+54780</f>
        <v>1723420</v>
      </c>
      <c r="L12" s="52">
        <f>1629146+38260</f>
        <v>1667406</v>
      </c>
      <c r="M12" s="52">
        <f>1591880+40542.4</f>
        <v>1632422.4</v>
      </c>
      <c r="N12" s="52">
        <v>7500000</v>
      </c>
      <c r="O12" s="52">
        <v>7500000</v>
      </c>
      <c r="P12" s="52">
        <v>7500000</v>
      </c>
      <c r="Q12" s="52">
        <v>7500000</v>
      </c>
    </row>
    <row r="13" spans="1:17" ht="33" customHeight="1" x14ac:dyDescent="0.25">
      <c r="A13" s="71"/>
      <c r="B13" s="78"/>
      <c r="C13" s="71"/>
      <c r="D13" s="51" t="s">
        <v>10</v>
      </c>
      <c r="E13" s="52">
        <f t="shared" si="6"/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</row>
    <row r="14" spans="1:17" ht="29.25" hidden="1" customHeight="1" x14ac:dyDescent="0.25">
      <c r="A14" s="69">
        <v>2</v>
      </c>
      <c r="B14" s="76" t="s">
        <v>97</v>
      </c>
      <c r="C14" s="69" t="s">
        <v>99</v>
      </c>
      <c r="D14" s="51" t="s">
        <v>3</v>
      </c>
      <c r="E14" s="52">
        <f>E15+E16+E17+E18</f>
        <v>0</v>
      </c>
      <c r="F14" s="52">
        <f t="shared" ref="F14:L14" si="7">F15+F16+F17+F18</f>
        <v>0</v>
      </c>
      <c r="G14" s="52">
        <f t="shared" si="7"/>
        <v>0</v>
      </c>
      <c r="H14" s="52">
        <f t="shared" si="7"/>
        <v>0</v>
      </c>
      <c r="I14" s="52">
        <f t="shared" si="7"/>
        <v>0</v>
      </c>
      <c r="J14" s="52">
        <f t="shared" si="7"/>
        <v>0</v>
      </c>
      <c r="K14" s="52">
        <f t="shared" si="7"/>
        <v>0</v>
      </c>
      <c r="L14" s="52">
        <f t="shared" si="7"/>
        <v>0</v>
      </c>
      <c r="M14" s="52">
        <f t="shared" ref="M14:Q14" si="8">M15+M16+M17+M18</f>
        <v>0</v>
      </c>
      <c r="N14" s="52">
        <f t="shared" si="8"/>
        <v>0</v>
      </c>
      <c r="O14" s="52">
        <f t="shared" si="8"/>
        <v>0</v>
      </c>
      <c r="P14" s="52">
        <f t="shared" si="8"/>
        <v>0</v>
      </c>
      <c r="Q14" s="52">
        <f t="shared" si="8"/>
        <v>0</v>
      </c>
    </row>
    <row r="15" spans="1:17" ht="21.75" hidden="1" customHeight="1" x14ac:dyDescent="0.25">
      <c r="A15" s="70"/>
      <c r="B15" s="77"/>
      <c r="C15" s="70"/>
      <c r="D15" s="51" t="s">
        <v>7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</row>
    <row r="16" spans="1:17" ht="36" hidden="1" customHeight="1" x14ac:dyDescent="0.25">
      <c r="A16" s="70"/>
      <c r="B16" s="77"/>
      <c r="C16" s="70"/>
      <c r="D16" s="51" t="s">
        <v>8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</row>
    <row r="17" spans="1:17" ht="42" hidden="1" customHeight="1" x14ac:dyDescent="0.25">
      <c r="A17" s="70"/>
      <c r="B17" s="77"/>
      <c r="C17" s="70"/>
      <c r="D17" s="51" t="s">
        <v>9</v>
      </c>
      <c r="E17" s="52">
        <f>SUM(F17:Q17)</f>
        <v>0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39.75" hidden="1" customHeight="1" x14ac:dyDescent="0.25">
      <c r="A18" s="71"/>
      <c r="B18" s="78"/>
      <c r="C18" s="71"/>
      <c r="D18" s="51" t="s">
        <v>10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</row>
    <row r="19" spans="1:17" ht="28.5" customHeight="1" x14ac:dyDescent="0.25">
      <c r="A19" s="69">
        <v>2</v>
      </c>
      <c r="B19" s="76" t="s">
        <v>130</v>
      </c>
      <c r="C19" s="69" t="s">
        <v>100</v>
      </c>
      <c r="D19" s="51" t="s">
        <v>3</v>
      </c>
      <c r="E19" s="52">
        <f>SUM(E20:E23)</f>
        <v>52842244.189999998</v>
      </c>
      <c r="F19" s="52">
        <f>F20+F21+F22+F23</f>
        <v>26953692.559999999</v>
      </c>
      <c r="G19" s="52">
        <f>G20+G21+G22+G23</f>
        <v>25888551.629999999</v>
      </c>
      <c r="H19" s="52">
        <f t="shared" ref="H19:L19" si="9">H20+H21+H22+H23</f>
        <v>0</v>
      </c>
      <c r="I19" s="52">
        <f t="shared" si="9"/>
        <v>0</v>
      </c>
      <c r="J19" s="52">
        <f t="shared" si="9"/>
        <v>0</v>
      </c>
      <c r="K19" s="52">
        <f t="shared" si="9"/>
        <v>0</v>
      </c>
      <c r="L19" s="52">
        <f t="shared" si="9"/>
        <v>0</v>
      </c>
      <c r="M19" s="52">
        <f t="shared" ref="M19:Q19" si="10">M20+M21+M22+M23</f>
        <v>0</v>
      </c>
      <c r="N19" s="52">
        <f t="shared" si="10"/>
        <v>0</v>
      </c>
      <c r="O19" s="52">
        <f t="shared" si="10"/>
        <v>0</v>
      </c>
      <c r="P19" s="52">
        <f t="shared" si="10"/>
        <v>0</v>
      </c>
      <c r="Q19" s="52">
        <f t="shared" si="10"/>
        <v>0</v>
      </c>
    </row>
    <row r="20" spans="1:17" x14ac:dyDescent="0.25">
      <c r="A20" s="70"/>
      <c r="B20" s="77"/>
      <c r="C20" s="70"/>
      <c r="D20" s="51" t="s">
        <v>7</v>
      </c>
      <c r="E20" s="52">
        <f t="shared" ref="E20:E23" si="11">SUM(F20:Q20)</f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ht="25.5" x14ac:dyDescent="0.25">
      <c r="A21" s="70"/>
      <c r="B21" s="77"/>
      <c r="C21" s="70"/>
      <c r="D21" s="51" t="s">
        <v>8</v>
      </c>
      <c r="E21" s="52">
        <f t="shared" si="11"/>
        <v>42508700</v>
      </c>
      <c r="F21" s="52">
        <v>21690200</v>
      </c>
      <c r="G21" s="52">
        <v>20818500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x14ac:dyDescent="0.25">
      <c r="A22" s="70"/>
      <c r="B22" s="77"/>
      <c r="C22" s="70"/>
      <c r="D22" s="51" t="s">
        <v>9</v>
      </c>
      <c r="E22" s="52">
        <f t="shared" si="11"/>
        <v>10333544.189999999</v>
      </c>
      <c r="F22" s="52">
        <v>5263492.5599999996</v>
      </c>
      <c r="G22" s="52">
        <f>3974351.63+1095700</f>
        <v>5070051.63</v>
      </c>
      <c r="H22" s="52">
        <v>0</v>
      </c>
      <c r="I22" s="52">
        <f>H22</f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</row>
    <row r="23" spans="1:17" ht="25.5" x14ac:dyDescent="0.25">
      <c r="A23" s="71"/>
      <c r="B23" s="78"/>
      <c r="C23" s="71"/>
      <c r="D23" s="51" t="s">
        <v>10</v>
      </c>
      <c r="E23" s="52">
        <f t="shared" si="11"/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</row>
    <row r="24" spans="1:17" s="26" customFormat="1" ht="15.75" hidden="1" customHeight="1" x14ac:dyDescent="0.25">
      <c r="A24" s="69">
        <v>4</v>
      </c>
      <c r="B24" s="76" t="s">
        <v>69</v>
      </c>
      <c r="C24" s="69" t="s">
        <v>72</v>
      </c>
      <c r="D24" s="51" t="s">
        <v>3</v>
      </c>
      <c r="E24" s="52">
        <f>E25+E26+E27+E28</f>
        <v>0</v>
      </c>
      <c r="F24" s="52">
        <f t="shared" ref="F24:L24" si="12">F25+F26+F27+F28</f>
        <v>0</v>
      </c>
      <c r="G24" s="52">
        <f t="shared" si="12"/>
        <v>0</v>
      </c>
      <c r="H24" s="52">
        <f t="shared" si="12"/>
        <v>0</v>
      </c>
      <c r="I24" s="52">
        <f t="shared" si="12"/>
        <v>0</v>
      </c>
      <c r="J24" s="52">
        <f t="shared" si="12"/>
        <v>0</v>
      </c>
      <c r="K24" s="52">
        <f t="shared" si="12"/>
        <v>0</v>
      </c>
      <c r="L24" s="52">
        <f t="shared" si="12"/>
        <v>0</v>
      </c>
      <c r="M24" s="52">
        <f t="shared" ref="M24:Q24" si="13">M25+M26+M27+M28</f>
        <v>0</v>
      </c>
      <c r="N24" s="52">
        <f t="shared" si="13"/>
        <v>0</v>
      </c>
      <c r="O24" s="52">
        <f t="shared" si="13"/>
        <v>0</v>
      </c>
      <c r="P24" s="52">
        <f t="shared" si="13"/>
        <v>0</v>
      </c>
      <c r="Q24" s="52">
        <f t="shared" si="13"/>
        <v>0</v>
      </c>
    </row>
    <row r="25" spans="1:17" s="26" customFormat="1" ht="15.75" hidden="1" customHeight="1" x14ac:dyDescent="0.25">
      <c r="A25" s="70"/>
      <c r="B25" s="77"/>
      <c r="C25" s="70"/>
      <c r="D25" s="51" t="s">
        <v>7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</row>
    <row r="26" spans="1:17" s="26" customFormat="1" ht="25.5" hidden="1" customHeight="1" x14ac:dyDescent="0.25">
      <c r="A26" s="70"/>
      <c r="B26" s="77"/>
      <c r="C26" s="70"/>
      <c r="D26" s="51" t="s">
        <v>8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</row>
    <row r="27" spans="1:17" s="26" customFormat="1" ht="15.75" hidden="1" customHeight="1" x14ac:dyDescent="0.25">
      <c r="A27" s="70"/>
      <c r="B27" s="77"/>
      <c r="C27" s="70"/>
      <c r="D27" s="51" t="s">
        <v>9</v>
      </c>
      <c r="E27" s="52">
        <f>SUM(F27:Q27)</f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</row>
    <row r="28" spans="1:17" s="26" customFormat="1" ht="25.5" hidden="1" customHeight="1" x14ac:dyDescent="0.25">
      <c r="A28" s="71"/>
      <c r="B28" s="78"/>
      <c r="C28" s="71"/>
      <c r="D28" s="51" t="s">
        <v>10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</row>
    <row r="29" spans="1:17" ht="25.5" hidden="1" customHeight="1" x14ac:dyDescent="0.25">
      <c r="A29" s="69">
        <v>4</v>
      </c>
      <c r="B29" s="76" t="s">
        <v>70</v>
      </c>
      <c r="C29" s="69" t="s">
        <v>71</v>
      </c>
      <c r="D29" s="51" t="s">
        <v>3</v>
      </c>
      <c r="E29" s="52"/>
      <c r="F29" s="52">
        <f t="shared" ref="F29:L29" si="14">F30+F31+F32+F33</f>
        <v>0</v>
      </c>
      <c r="G29" s="52">
        <f t="shared" si="14"/>
        <v>0</v>
      </c>
      <c r="H29" s="52">
        <f t="shared" si="14"/>
        <v>0</v>
      </c>
      <c r="I29" s="52">
        <f t="shared" si="14"/>
        <v>0</v>
      </c>
      <c r="J29" s="52">
        <f t="shared" si="14"/>
        <v>0</v>
      </c>
      <c r="K29" s="52">
        <f t="shared" si="14"/>
        <v>0</v>
      </c>
      <c r="L29" s="52">
        <f t="shared" si="14"/>
        <v>0</v>
      </c>
      <c r="M29" s="52">
        <f t="shared" ref="M29:Q29" si="15">M30+M31+M32+M33</f>
        <v>0</v>
      </c>
      <c r="N29" s="52">
        <f t="shared" si="15"/>
        <v>0</v>
      </c>
      <c r="O29" s="52">
        <f t="shared" si="15"/>
        <v>0</v>
      </c>
      <c r="P29" s="52">
        <f t="shared" si="15"/>
        <v>0</v>
      </c>
      <c r="Q29" s="52">
        <f t="shared" si="15"/>
        <v>0</v>
      </c>
    </row>
    <row r="30" spans="1:17" ht="25.5" hidden="1" customHeight="1" x14ac:dyDescent="0.25">
      <c r="A30" s="70"/>
      <c r="B30" s="77"/>
      <c r="C30" s="70"/>
      <c r="D30" s="51" t="s">
        <v>7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</row>
    <row r="31" spans="1:17" ht="25.5" hidden="1" customHeight="1" x14ac:dyDescent="0.25">
      <c r="A31" s="70"/>
      <c r="B31" s="77"/>
      <c r="C31" s="70"/>
      <c r="D31" s="51" t="s">
        <v>8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</row>
    <row r="32" spans="1:17" ht="25.5" hidden="1" customHeight="1" x14ac:dyDescent="0.25">
      <c r="A32" s="70"/>
      <c r="B32" s="77"/>
      <c r="C32" s="70"/>
      <c r="D32" s="51" t="s">
        <v>9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25.5" hidden="1" customHeight="1" x14ac:dyDescent="0.25">
      <c r="A33" s="71"/>
      <c r="B33" s="78"/>
      <c r="C33" s="71"/>
      <c r="D33" s="51" t="s">
        <v>10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</row>
    <row r="34" spans="1:17" ht="30.75" customHeight="1" x14ac:dyDescent="0.25">
      <c r="A34" s="75"/>
      <c r="B34" s="81" t="s">
        <v>12</v>
      </c>
      <c r="C34" s="75"/>
      <c r="D34" s="51" t="s">
        <v>3</v>
      </c>
      <c r="E34" s="52">
        <f>SUM(E35:E38)</f>
        <v>124268807.05000001</v>
      </c>
      <c r="F34" s="52">
        <f t="shared" ref="F34:H34" si="16">F35+F36+F37+F38</f>
        <v>34753992.560000002</v>
      </c>
      <c r="G34" s="52">
        <f t="shared" si="16"/>
        <v>32173446.890000001</v>
      </c>
      <c r="H34" s="52">
        <f t="shared" si="16"/>
        <v>5244720</v>
      </c>
      <c r="I34" s="52">
        <f t="shared" ref="I34" si="17">I35+I36+I37+I38</f>
        <v>4782498</v>
      </c>
      <c r="J34" s="52">
        <f t="shared" ref="J34" si="18">J35+J36+J37+J38</f>
        <v>12290901.199999999</v>
      </c>
      <c r="K34" s="52">
        <f t="shared" ref="K34" si="19">K35+K36+K37+K38</f>
        <v>1723420</v>
      </c>
      <c r="L34" s="52">
        <f t="shared" ref="L34:M34" si="20">L35+L36+L37+L38</f>
        <v>1667406</v>
      </c>
      <c r="M34" s="52">
        <f t="shared" si="20"/>
        <v>1632422.4</v>
      </c>
      <c r="N34" s="52">
        <f t="shared" ref="N34:Q34" si="21">N35+N36+N37+N38</f>
        <v>7500000</v>
      </c>
      <c r="O34" s="52">
        <f t="shared" si="21"/>
        <v>7500000</v>
      </c>
      <c r="P34" s="52">
        <f t="shared" si="21"/>
        <v>7500000</v>
      </c>
      <c r="Q34" s="52">
        <f t="shared" si="21"/>
        <v>7500000</v>
      </c>
    </row>
    <row r="35" spans="1:17" x14ac:dyDescent="0.25">
      <c r="A35" s="75"/>
      <c r="B35" s="81"/>
      <c r="C35" s="75"/>
      <c r="D35" s="51" t="s">
        <v>7</v>
      </c>
      <c r="E35" s="52">
        <f t="shared" ref="E35:E38" si="22">SUM(F35:Q35)</f>
        <v>0</v>
      </c>
      <c r="F35" s="52">
        <f t="shared" ref="F35:L35" si="23">F10+F15+F20+F25+F30</f>
        <v>0</v>
      </c>
      <c r="G35" s="52">
        <f t="shared" si="23"/>
        <v>0</v>
      </c>
      <c r="H35" s="52">
        <f t="shared" si="23"/>
        <v>0</v>
      </c>
      <c r="I35" s="52">
        <f t="shared" si="23"/>
        <v>0</v>
      </c>
      <c r="J35" s="52">
        <f t="shared" si="23"/>
        <v>0</v>
      </c>
      <c r="K35" s="52">
        <f t="shared" si="23"/>
        <v>0</v>
      </c>
      <c r="L35" s="52">
        <f t="shared" si="23"/>
        <v>0</v>
      </c>
      <c r="M35" s="52">
        <f t="shared" ref="M35:Q35" si="24">M10+M15+M20+M25+M30</f>
        <v>0</v>
      </c>
      <c r="N35" s="52">
        <f t="shared" si="24"/>
        <v>0</v>
      </c>
      <c r="O35" s="52">
        <f t="shared" si="24"/>
        <v>0</v>
      </c>
      <c r="P35" s="52">
        <f t="shared" si="24"/>
        <v>0</v>
      </c>
      <c r="Q35" s="52">
        <f t="shared" si="24"/>
        <v>0</v>
      </c>
    </row>
    <row r="36" spans="1:17" ht="25.5" x14ac:dyDescent="0.25">
      <c r="A36" s="75"/>
      <c r="B36" s="81"/>
      <c r="C36" s="75"/>
      <c r="D36" s="51" t="s">
        <v>8</v>
      </c>
      <c r="E36" s="52">
        <f t="shared" si="22"/>
        <v>42508700</v>
      </c>
      <c r="F36" s="52">
        <f t="shared" ref="F36:L36" si="25">F11+F16+F21+F26+F31</f>
        <v>21690200</v>
      </c>
      <c r="G36" s="52">
        <f t="shared" si="25"/>
        <v>20818500</v>
      </c>
      <c r="H36" s="52">
        <f t="shared" si="25"/>
        <v>0</v>
      </c>
      <c r="I36" s="52">
        <f t="shared" si="25"/>
        <v>0</v>
      </c>
      <c r="J36" s="52">
        <f t="shared" si="25"/>
        <v>0</v>
      </c>
      <c r="K36" s="52">
        <f t="shared" si="25"/>
        <v>0</v>
      </c>
      <c r="L36" s="52">
        <f t="shared" si="25"/>
        <v>0</v>
      </c>
      <c r="M36" s="52">
        <f t="shared" ref="M36:Q36" si="26">M11+M16+M21+M26+M31</f>
        <v>0</v>
      </c>
      <c r="N36" s="52">
        <f t="shared" si="26"/>
        <v>0</v>
      </c>
      <c r="O36" s="52">
        <f t="shared" si="26"/>
        <v>0</v>
      </c>
      <c r="P36" s="52">
        <f t="shared" si="26"/>
        <v>0</v>
      </c>
      <c r="Q36" s="52">
        <f t="shared" si="26"/>
        <v>0</v>
      </c>
    </row>
    <row r="37" spans="1:17" ht="28.5" customHeight="1" x14ac:dyDescent="0.25">
      <c r="A37" s="75"/>
      <c r="B37" s="81"/>
      <c r="C37" s="75"/>
      <c r="D37" s="51" t="s">
        <v>9</v>
      </c>
      <c r="E37" s="52">
        <f t="shared" si="22"/>
        <v>81760107.050000012</v>
      </c>
      <c r="F37" s="52">
        <f t="shared" ref="F37:L37" si="27">F12+F17+F22+F27+F32</f>
        <v>13063792.559999999</v>
      </c>
      <c r="G37" s="52">
        <f t="shared" si="27"/>
        <v>11354946.890000001</v>
      </c>
      <c r="H37" s="52">
        <f t="shared" si="27"/>
        <v>5244720</v>
      </c>
      <c r="I37" s="52">
        <f t="shared" si="27"/>
        <v>4782498</v>
      </c>
      <c r="J37" s="52">
        <f t="shared" si="27"/>
        <v>12290901.199999999</v>
      </c>
      <c r="K37" s="52">
        <f t="shared" si="27"/>
        <v>1723420</v>
      </c>
      <c r="L37" s="52">
        <f t="shared" si="27"/>
        <v>1667406</v>
      </c>
      <c r="M37" s="52">
        <f t="shared" ref="M37:Q37" si="28">M12+M17+M22+M27+M32</f>
        <v>1632422.4</v>
      </c>
      <c r="N37" s="52">
        <f t="shared" si="28"/>
        <v>7500000</v>
      </c>
      <c r="O37" s="52">
        <f t="shared" si="28"/>
        <v>7500000</v>
      </c>
      <c r="P37" s="52">
        <f t="shared" si="28"/>
        <v>7500000</v>
      </c>
      <c r="Q37" s="52">
        <f t="shared" si="28"/>
        <v>7500000</v>
      </c>
    </row>
    <row r="38" spans="1:17" ht="25.5" x14ac:dyDescent="0.25">
      <c r="A38" s="75"/>
      <c r="B38" s="81"/>
      <c r="C38" s="75"/>
      <c r="D38" s="51" t="s">
        <v>10</v>
      </c>
      <c r="E38" s="52">
        <f t="shared" si="22"/>
        <v>0</v>
      </c>
      <c r="F38" s="52">
        <f t="shared" ref="F38:L38" si="29">F13+F18+F23+F28+F33</f>
        <v>0</v>
      </c>
      <c r="G38" s="52">
        <f t="shared" si="29"/>
        <v>0</v>
      </c>
      <c r="H38" s="52">
        <f t="shared" si="29"/>
        <v>0</v>
      </c>
      <c r="I38" s="52">
        <f t="shared" si="29"/>
        <v>0</v>
      </c>
      <c r="J38" s="52">
        <f t="shared" si="29"/>
        <v>0</v>
      </c>
      <c r="K38" s="52">
        <f t="shared" si="29"/>
        <v>0</v>
      </c>
      <c r="L38" s="52">
        <f t="shared" si="29"/>
        <v>0</v>
      </c>
      <c r="M38" s="52">
        <f t="shared" ref="M38:Q38" si="30">M13+M18+M23+M28+M33</f>
        <v>0</v>
      </c>
      <c r="N38" s="52">
        <f t="shared" si="30"/>
        <v>0</v>
      </c>
      <c r="O38" s="52">
        <f t="shared" si="30"/>
        <v>0</v>
      </c>
      <c r="P38" s="52">
        <f t="shared" si="30"/>
        <v>0</v>
      </c>
      <c r="Q38" s="52">
        <f t="shared" si="30"/>
        <v>0</v>
      </c>
    </row>
    <row r="39" spans="1:17" ht="30.75" customHeight="1" x14ac:dyDescent="0.25">
      <c r="A39" s="69"/>
      <c r="B39" s="72" t="s">
        <v>13</v>
      </c>
      <c r="C39" s="75"/>
      <c r="D39" s="51" t="s">
        <v>3</v>
      </c>
      <c r="E39" s="52">
        <f>SUM(E40:E43)</f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</row>
    <row r="40" spans="1:17" ht="21.75" customHeight="1" x14ac:dyDescent="0.25">
      <c r="A40" s="70"/>
      <c r="B40" s="73"/>
      <c r="C40" s="75"/>
      <c r="D40" s="51" t="s">
        <v>7</v>
      </c>
      <c r="E40" s="52">
        <f>SUM(F40:Q40)</f>
        <v>0</v>
      </c>
      <c r="F40" s="52">
        <f t="shared" ref="F40:L40" si="31">F10+F15</f>
        <v>0</v>
      </c>
      <c r="G40" s="52">
        <f t="shared" si="31"/>
        <v>0</v>
      </c>
      <c r="H40" s="52">
        <f t="shared" si="31"/>
        <v>0</v>
      </c>
      <c r="I40" s="52">
        <f t="shared" si="31"/>
        <v>0</v>
      </c>
      <c r="J40" s="52">
        <f t="shared" si="31"/>
        <v>0</v>
      </c>
      <c r="K40" s="52">
        <f t="shared" si="31"/>
        <v>0</v>
      </c>
      <c r="L40" s="52">
        <f t="shared" si="31"/>
        <v>0</v>
      </c>
      <c r="M40" s="52">
        <f t="shared" ref="M40:Q40" si="32">M10+M15</f>
        <v>0</v>
      </c>
      <c r="N40" s="52">
        <f t="shared" si="32"/>
        <v>0</v>
      </c>
      <c r="O40" s="52">
        <f t="shared" si="32"/>
        <v>0</v>
      </c>
      <c r="P40" s="52">
        <f t="shared" si="32"/>
        <v>0</v>
      </c>
      <c r="Q40" s="52">
        <f t="shared" si="32"/>
        <v>0</v>
      </c>
    </row>
    <row r="41" spans="1:17" ht="30" customHeight="1" x14ac:dyDescent="0.25">
      <c r="A41" s="70"/>
      <c r="B41" s="73"/>
      <c r="C41" s="75"/>
      <c r="D41" s="51" t="s">
        <v>8</v>
      </c>
      <c r="E41" s="52">
        <f t="shared" ref="E41:E43" si="33">SUM(F41:Q41)</f>
        <v>0</v>
      </c>
      <c r="F41" s="52">
        <f t="shared" ref="F41:L41" si="34">F11+F16</f>
        <v>0</v>
      </c>
      <c r="G41" s="52">
        <f t="shared" si="34"/>
        <v>0</v>
      </c>
      <c r="H41" s="52">
        <f t="shared" si="34"/>
        <v>0</v>
      </c>
      <c r="I41" s="52">
        <f t="shared" si="34"/>
        <v>0</v>
      </c>
      <c r="J41" s="52">
        <f t="shared" si="34"/>
        <v>0</v>
      </c>
      <c r="K41" s="52">
        <f t="shared" si="34"/>
        <v>0</v>
      </c>
      <c r="L41" s="52">
        <f t="shared" si="34"/>
        <v>0</v>
      </c>
      <c r="M41" s="52">
        <f t="shared" ref="M41:Q41" si="35">M11+M16</f>
        <v>0</v>
      </c>
      <c r="N41" s="52">
        <f t="shared" si="35"/>
        <v>0</v>
      </c>
      <c r="O41" s="52">
        <f t="shared" si="35"/>
        <v>0</v>
      </c>
      <c r="P41" s="52">
        <f t="shared" si="35"/>
        <v>0</v>
      </c>
      <c r="Q41" s="52">
        <f t="shared" si="35"/>
        <v>0</v>
      </c>
    </row>
    <row r="42" spans="1:17" ht="28.5" customHeight="1" x14ac:dyDescent="0.25">
      <c r="A42" s="70"/>
      <c r="B42" s="73"/>
      <c r="C42" s="75"/>
      <c r="D42" s="51" t="s">
        <v>9</v>
      </c>
      <c r="E42" s="52">
        <f t="shared" si="33"/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</row>
    <row r="43" spans="1:17" ht="25.5" x14ac:dyDescent="0.25">
      <c r="A43" s="71"/>
      <c r="B43" s="74"/>
      <c r="C43" s="75"/>
      <c r="D43" s="51" t="s">
        <v>10</v>
      </c>
      <c r="E43" s="52">
        <f t="shared" si="33"/>
        <v>0</v>
      </c>
      <c r="F43" s="52">
        <f t="shared" ref="F43:L43" si="36">F13+F18</f>
        <v>0</v>
      </c>
      <c r="G43" s="52">
        <f t="shared" si="36"/>
        <v>0</v>
      </c>
      <c r="H43" s="52">
        <f t="shared" si="36"/>
        <v>0</v>
      </c>
      <c r="I43" s="52">
        <f t="shared" si="36"/>
        <v>0</v>
      </c>
      <c r="J43" s="52">
        <f t="shared" si="36"/>
        <v>0</v>
      </c>
      <c r="K43" s="52">
        <f t="shared" si="36"/>
        <v>0</v>
      </c>
      <c r="L43" s="52">
        <f t="shared" si="36"/>
        <v>0</v>
      </c>
      <c r="M43" s="52">
        <f t="shared" ref="M43:Q43" si="37">M13+M18</f>
        <v>0</v>
      </c>
      <c r="N43" s="52">
        <f t="shared" si="37"/>
        <v>0</v>
      </c>
      <c r="O43" s="52">
        <f t="shared" si="37"/>
        <v>0</v>
      </c>
      <c r="P43" s="52">
        <f t="shared" si="37"/>
        <v>0</v>
      </c>
      <c r="Q43" s="52">
        <f t="shared" si="37"/>
        <v>0</v>
      </c>
    </row>
    <row r="44" spans="1:17" ht="30.75" customHeight="1" x14ac:dyDescent="0.25">
      <c r="A44" s="69"/>
      <c r="B44" s="72" t="s">
        <v>5</v>
      </c>
      <c r="C44" s="75"/>
      <c r="D44" s="51" t="s">
        <v>3</v>
      </c>
      <c r="E44" s="52">
        <f>SUM(E45:E48)</f>
        <v>124268807.05000001</v>
      </c>
      <c r="F44" s="52">
        <f t="shared" ref="F44:Q44" si="38">F34</f>
        <v>34753992.560000002</v>
      </c>
      <c r="G44" s="52">
        <f t="shared" si="38"/>
        <v>32173446.890000001</v>
      </c>
      <c r="H44" s="52">
        <f t="shared" si="38"/>
        <v>5244720</v>
      </c>
      <c r="I44" s="52">
        <f t="shared" si="38"/>
        <v>4782498</v>
      </c>
      <c r="J44" s="52">
        <f t="shared" si="38"/>
        <v>12290901.199999999</v>
      </c>
      <c r="K44" s="52">
        <f t="shared" si="38"/>
        <v>1723420</v>
      </c>
      <c r="L44" s="52">
        <f t="shared" si="38"/>
        <v>1667406</v>
      </c>
      <c r="M44" s="52">
        <f t="shared" si="38"/>
        <v>1632422.4</v>
      </c>
      <c r="N44" s="52">
        <f t="shared" si="38"/>
        <v>7500000</v>
      </c>
      <c r="O44" s="52">
        <f t="shared" si="38"/>
        <v>7500000</v>
      </c>
      <c r="P44" s="52">
        <f t="shared" si="38"/>
        <v>7500000</v>
      </c>
      <c r="Q44" s="52">
        <f t="shared" si="38"/>
        <v>7500000</v>
      </c>
    </row>
    <row r="45" spans="1:17" ht="21.75" customHeight="1" x14ac:dyDescent="0.25">
      <c r="A45" s="70"/>
      <c r="B45" s="73"/>
      <c r="C45" s="75"/>
      <c r="D45" s="51" t="s">
        <v>7</v>
      </c>
      <c r="E45" s="52">
        <f t="shared" ref="E45:E48" si="39">SUM(F45:Q45)</f>
        <v>0</v>
      </c>
      <c r="F45" s="52">
        <f t="shared" ref="F45:Q45" si="40">F35</f>
        <v>0</v>
      </c>
      <c r="G45" s="52">
        <f t="shared" si="40"/>
        <v>0</v>
      </c>
      <c r="H45" s="52">
        <f t="shared" si="40"/>
        <v>0</v>
      </c>
      <c r="I45" s="52">
        <f t="shared" si="40"/>
        <v>0</v>
      </c>
      <c r="J45" s="52">
        <f t="shared" si="40"/>
        <v>0</v>
      </c>
      <c r="K45" s="52">
        <f t="shared" si="40"/>
        <v>0</v>
      </c>
      <c r="L45" s="52">
        <f t="shared" si="40"/>
        <v>0</v>
      </c>
      <c r="M45" s="52">
        <f t="shared" si="40"/>
        <v>0</v>
      </c>
      <c r="N45" s="52">
        <f t="shared" si="40"/>
        <v>0</v>
      </c>
      <c r="O45" s="52">
        <f t="shared" si="40"/>
        <v>0</v>
      </c>
      <c r="P45" s="52">
        <f t="shared" si="40"/>
        <v>0</v>
      </c>
      <c r="Q45" s="52">
        <f t="shared" si="40"/>
        <v>0</v>
      </c>
    </row>
    <row r="46" spans="1:17" ht="30" customHeight="1" x14ac:dyDescent="0.25">
      <c r="A46" s="70"/>
      <c r="B46" s="73"/>
      <c r="C46" s="75"/>
      <c r="D46" s="51" t="s">
        <v>8</v>
      </c>
      <c r="E46" s="52">
        <f t="shared" si="39"/>
        <v>42508700</v>
      </c>
      <c r="F46" s="52">
        <f t="shared" ref="F46:Q46" si="41">F36</f>
        <v>21690200</v>
      </c>
      <c r="G46" s="52">
        <f t="shared" si="41"/>
        <v>20818500</v>
      </c>
      <c r="H46" s="52">
        <f t="shared" si="41"/>
        <v>0</v>
      </c>
      <c r="I46" s="52">
        <f t="shared" si="41"/>
        <v>0</v>
      </c>
      <c r="J46" s="52">
        <f t="shared" si="41"/>
        <v>0</v>
      </c>
      <c r="K46" s="52">
        <f t="shared" si="41"/>
        <v>0</v>
      </c>
      <c r="L46" s="52">
        <f t="shared" si="41"/>
        <v>0</v>
      </c>
      <c r="M46" s="52">
        <f t="shared" si="41"/>
        <v>0</v>
      </c>
      <c r="N46" s="52">
        <f t="shared" si="41"/>
        <v>0</v>
      </c>
      <c r="O46" s="52">
        <f t="shared" si="41"/>
        <v>0</v>
      </c>
      <c r="P46" s="52">
        <f t="shared" si="41"/>
        <v>0</v>
      </c>
      <c r="Q46" s="52">
        <f t="shared" si="41"/>
        <v>0</v>
      </c>
    </row>
    <row r="47" spans="1:17" ht="28.5" customHeight="1" x14ac:dyDescent="0.25">
      <c r="A47" s="70"/>
      <c r="B47" s="73"/>
      <c r="C47" s="75"/>
      <c r="D47" s="51" t="s">
        <v>9</v>
      </c>
      <c r="E47" s="52">
        <f t="shared" si="39"/>
        <v>81760107.050000012</v>
      </c>
      <c r="F47" s="52">
        <f t="shared" ref="F47:Q47" si="42">F37</f>
        <v>13063792.559999999</v>
      </c>
      <c r="G47" s="52">
        <f t="shared" si="42"/>
        <v>11354946.890000001</v>
      </c>
      <c r="H47" s="52">
        <f t="shared" si="42"/>
        <v>5244720</v>
      </c>
      <c r="I47" s="52">
        <f t="shared" si="42"/>
        <v>4782498</v>
      </c>
      <c r="J47" s="52">
        <f t="shared" si="42"/>
        <v>12290901.199999999</v>
      </c>
      <c r="K47" s="52">
        <f t="shared" si="42"/>
        <v>1723420</v>
      </c>
      <c r="L47" s="52">
        <f t="shared" si="42"/>
        <v>1667406</v>
      </c>
      <c r="M47" s="52">
        <f t="shared" si="42"/>
        <v>1632422.4</v>
      </c>
      <c r="N47" s="52">
        <f t="shared" si="42"/>
        <v>7500000</v>
      </c>
      <c r="O47" s="52">
        <f t="shared" si="42"/>
        <v>7500000</v>
      </c>
      <c r="P47" s="52">
        <f t="shared" si="42"/>
        <v>7500000</v>
      </c>
      <c r="Q47" s="52">
        <f t="shared" si="42"/>
        <v>7500000</v>
      </c>
    </row>
    <row r="48" spans="1:17" ht="25.5" x14ac:dyDescent="0.25">
      <c r="A48" s="71"/>
      <c r="B48" s="74"/>
      <c r="C48" s="75"/>
      <c r="D48" s="51" t="s">
        <v>10</v>
      </c>
      <c r="E48" s="52">
        <f t="shared" si="39"/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x14ac:dyDescent="0.25">
      <c r="A49" s="53"/>
      <c r="B49" s="54" t="s">
        <v>14</v>
      </c>
      <c r="C49" s="50"/>
      <c r="D49" s="51"/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/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ht="30.75" customHeight="1" x14ac:dyDescent="0.25">
      <c r="A50" s="69"/>
      <c r="B50" s="72" t="s">
        <v>101</v>
      </c>
      <c r="C50" s="75"/>
      <c r="D50" s="51" t="s">
        <v>3</v>
      </c>
      <c r="E50" s="52">
        <f>SUM(E51:E54)</f>
        <v>70576618.459999993</v>
      </c>
      <c r="F50" s="52">
        <f t="shared" ref="F50:Q50" si="43">SUM(F51:F54)</f>
        <v>7623800</v>
      </c>
      <c r="G50" s="52">
        <f t="shared" si="43"/>
        <v>6143435.2599999998</v>
      </c>
      <c r="H50" s="52">
        <f t="shared" si="43"/>
        <v>5145698</v>
      </c>
      <c r="I50" s="52">
        <f t="shared" si="43"/>
        <v>4616778</v>
      </c>
      <c r="J50" s="52">
        <f t="shared" si="43"/>
        <v>12157241.199999999</v>
      </c>
      <c r="K50" s="52">
        <f t="shared" si="43"/>
        <v>1668640</v>
      </c>
      <c r="L50" s="52">
        <f t="shared" si="43"/>
        <v>1629146</v>
      </c>
      <c r="M50" s="52">
        <f t="shared" si="43"/>
        <v>1591880</v>
      </c>
      <c r="N50" s="52">
        <f t="shared" si="43"/>
        <v>7500000</v>
      </c>
      <c r="O50" s="52">
        <f t="shared" si="43"/>
        <v>7500000</v>
      </c>
      <c r="P50" s="52">
        <f t="shared" si="43"/>
        <v>7500000</v>
      </c>
      <c r="Q50" s="52">
        <f t="shared" si="43"/>
        <v>7500000</v>
      </c>
    </row>
    <row r="51" spans="1:17" ht="21.75" customHeight="1" x14ac:dyDescent="0.25">
      <c r="A51" s="70"/>
      <c r="B51" s="73"/>
      <c r="C51" s="75"/>
      <c r="D51" s="51" t="s">
        <v>7</v>
      </c>
      <c r="E51" s="52">
        <f t="shared" ref="E51:E54" si="44">SUM(F51:Q51)</f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ht="30" customHeight="1" x14ac:dyDescent="0.25">
      <c r="A52" s="70"/>
      <c r="B52" s="73"/>
      <c r="C52" s="75"/>
      <c r="D52" s="51" t="s">
        <v>8</v>
      </c>
      <c r="E52" s="52">
        <f t="shared" si="44"/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</row>
    <row r="53" spans="1:17" ht="28.5" customHeight="1" x14ac:dyDescent="0.25">
      <c r="A53" s="70"/>
      <c r="B53" s="73"/>
      <c r="C53" s="75"/>
      <c r="D53" s="51" t="s">
        <v>9</v>
      </c>
      <c r="E53" s="52">
        <f t="shared" si="44"/>
        <v>70576618.459999993</v>
      </c>
      <c r="F53" s="52">
        <f>F12-F60</f>
        <v>7623800</v>
      </c>
      <c r="G53" s="52">
        <f>G12-G60</f>
        <v>6143435.2599999998</v>
      </c>
      <c r="H53" s="52">
        <f>H12-H60</f>
        <v>5145698</v>
      </c>
      <c r="I53" s="52">
        <f t="shared" ref="I53:Q53" si="45">I12-I60</f>
        <v>4616778</v>
      </c>
      <c r="J53" s="52">
        <f>J12-J60</f>
        <v>12157241.199999999</v>
      </c>
      <c r="K53" s="52">
        <f t="shared" si="45"/>
        <v>1668640</v>
      </c>
      <c r="L53" s="52">
        <f t="shared" si="45"/>
        <v>1629146</v>
      </c>
      <c r="M53" s="52">
        <f t="shared" si="45"/>
        <v>1591880</v>
      </c>
      <c r="N53" s="52">
        <f t="shared" si="45"/>
        <v>7500000</v>
      </c>
      <c r="O53" s="52">
        <f t="shared" si="45"/>
        <v>7500000</v>
      </c>
      <c r="P53" s="52">
        <f t="shared" si="45"/>
        <v>7500000</v>
      </c>
      <c r="Q53" s="52">
        <f t="shared" si="45"/>
        <v>7500000</v>
      </c>
    </row>
    <row r="54" spans="1:17" ht="25.5" x14ac:dyDescent="0.25">
      <c r="A54" s="71"/>
      <c r="B54" s="74"/>
      <c r="C54" s="75"/>
      <c r="D54" s="51" t="s">
        <v>10</v>
      </c>
      <c r="E54" s="52">
        <f t="shared" si="44"/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</row>
    <row r="55" spans="1:17" ht="30.75" customHeight="1" x14ac:dyDescent="0.25">
      <c r="A55" s="69"/>
      <c r="B55" s="72" t="s">
        <v>114</v>
      </c>
      <c r="C55" s="75"/>
      <c r="D55" s="51" t="s">
        <v>3</v>
      </c>
      <c r="E55" s="52">
        <f>SUM(E56:E59)</f>
        <v>52842244.189999998</v>
      </c>
      <c r="F55" s="52">
        <f t="shared" ref="F55:Q55" si="46">F19</f>
        <v>26953692.559999999</v>
      </c>
      <c r="G55" s="52">
        <f t="shared" si="46"/>
        <v>25888551.629999999</v>
      </c>
      <c r="H55" s="52">
        <f t="shared" si="46"/>
        <v>0</v>
      </c>
      <c r="I55" s="52">
        <f t="shared" si="46"/>
        <v>0</v>
      </c>
      <c r="J55" s="52">
        <f t="shared" si="46"/>
        <v>0</v>
      </c>
      <c r="K55" s="52">
        <f t="shared" si="46"/>
        <v>0</v>
      </c>
      <c r="L55" s="52">
        <f t="shared" si="46"/>
        <v>0</v>
      </c>
      <c r="M55" s="52">
        <f t="shared" si="46"/>
        <v>0</v>
      </c>
      <c r="N55" s="52">
        <f t="shared" si="46"/>
        <v>0</v>
      </c>
      <c r="O55" s="52">
        <f t="shared" si="46"/>
        <v>0</v>
      </c>
      <c r="P55" s="52">
        <f t="shared" si="46"/>
        <v>0</v>
      </c>
      <c r="Q55" s="52">
        <f t="shared" si="46"/>
        <v>0</v>
      </c>
    </row>
    <row r="56" spans="1:17" ht="21.75" customHeight="1" x14ac:dyDescent="0.25">
      <c r="A56" s="70"/>
      <c r="B56" s="73"/>
      <c r="C56" s="75"/>
      <c r="D56" s="51" t="s">
        <v>7</v>
      </c>
      <c r="E56" s="52">
        <f t="shared" ref="E56:E59" si="47">SUM(F56:Q56)</f>
        <v>0</v>
      </c>
      <c r="F56" s="52">
        <f t="shared" ref="F56:Q59" si="48">F20</f>
        <v>0</v>
      </c>
      <c r="G56" s="52">
        <f t="shared" si="48"/>
        <v>0</v>
      </c>
      <c r="H56" s="52">
        <f t="shared" si="48"/>
        <v>0</v>
      </c>
      <c r="I56" s="52">
        <f t="shared" si="48"/>
        <v>0</v>
      </c>
      <c r="J56" s="52">
        <f t="shared" si="48"/>
        <v>0</v>
      </c>
      <c r="K56" s="52">
        <f t="shared" si="48"/>
        <v>0</v>
      </c>
      <c r="L56" s="52">
        <f t="shared" si="48"/>
        <v>0</v>
      </c>
      <c r="M56" s="52">
        <f t="shared" si="48"/>
        <v>0</v>
      </c>
      <c r="N56" s="52">
        <f t="shared" si="48"/>
        <v>0</v>
      </c>
      <c r="O56" s="52">
        <f t="shared" si="48"/>
        <v>0</v>
      </c>
      <c r="P56" s="52">
        <f t="shared" si="48"/>
        <v>0</v>
      </c>
      <c r="Q56" s="52">
        <f t="shared" si="48"/>
        <v>0</v>
      </c>
    </row>
    <row r="57" spans="1:17" ht="30" customHeight="1" x14ac:dyDescent="0.25">
      <c r="A57" s="70"/>
      <c r="B57" s="73"/>
      <c r="C57" s="75"/>
      <c r="D57" s="51" t="s">
        <v>8</v>
      </c>
      <c r="E57" s="52">
        <f t="shared" si="47"/>
        <v>42508700</v>
      </c>
      <c r="F57" s="52">
        <f t="shared" si="48"/>
        <v>21690200</v>
      </c>
      <c r="G57" s="52">
        <f t="shared" si="48"/>
        <v>20818500</v>
      </c>
      <c r="H57" s="52">
        <f t="shared" si="48"/>
        <v>0</v>
      </c>
      <c r="I57" s="52">
        <f t="shared" si="48"/>
        <v>0</v>
      </c>
      <c r="J57" s="52">
        <f t="shared" si="48"/>
        <v>0</v>
      </c>
      <c r="K57" s="52">
        <f t="shared" si="48"/>
        <v>0</v>
      </c>
      <c r="L57" s="52">
        <f t="shared" si="48"/>
        <v>0</v>
      </c>
      <c r="M57" s="52">
        <f t="shared" si="48"/>
        <v>0</v>
      </c>
      <c r="N57" s="52">
        <f t="shared" si="48"/>
        <v>0</v>
      </c>
      <c r="O57" s="52">
        <f t="shared" si="48"/>
        <v>0</v>
      </c>
      <c r="P57" s="52">
        <f t="shared" si="48"/>
        <v>0</v>
      </c>
      <c r="Q57" s="52">
        <f t="shared" si="48"/>
        <v>0</v>
      </c>
    </row>
    <row r="58" spans="1:17" ht="28.5" customHeight="1" x14ac:dyDescent="0.25">
      <c r="A58" s="70"/>
      <c r="B58" s="73"/>
      <c r="C58" s="75"/>
      <c r="D58" s="51" t="s">
        <v>9</v>
      </c>
      <c r="E58" s="52">
        <f t="shared" si="47"/>
        <v>10333544.189999999</v>
      </c>
      <c r="F58" s="52">
        <f t="shared" si="48"/>
        <v>5263492.5599999996</v>
      </c>
      <c r="G58" s="52">
        <f t="shared" si="48"/>
        <v>5070051.63</v>
      </c>
      <c r="H58" s="52">
        <f t="shared" si="48"/>
        <v>0</v>
      </c>
      <c r="I58" s="52">
        <f t="shared" si="48"/>
        <v>0</v>
      </c>
      <c r="J58" s="52">
        <f t="shared" si="48"/>
        <v>0</v>
      </c>
      <c r="K58" s="52">
        <f t="shared" si="48"/>
        <v>0</v>
      </c>
      <c r="L58" s="52">
        <f t="shared" si="48"/>
        <v>0</v>
      </c>
      <c r="M58" s="52">
        <f t="shared" si="48"/>
        <v>0</v>
      </c>
      <c r="N58" s="52">
        <f t="shared" si="48"/>
        <v>0</v>
      </c>
      <c r="O58" s="52">
        <f t="shared" si="48"/>
        <v>0</v>
      </c>
      <c r="P58" s="52">
        <f t="shared" si="48"/>
        <v>0</v>
      </c>
      <c r="Q58" s="52">
        <f t="shared" si="48"/>
        <v>0</v>
      </c>
    </row>
    <row r="59" spans="1:17" ht="25.5" x14ac:dyDescent="0.25">
      <c r="A59" s="71"/>
      <c r="B59" s="74"/>
      <c r="C59" s="75"/>
      <c r="D59" s="51" t="s">
        <v>10</v>
      </c>
      <c r="E59" s="52">
        <f t="shared" si="47"/>
        <v>0</v>
      </c>
      <c r="F59" s="52">
        <f t="shared" si="48"/>
        <v>0</v>
      </c>
      <c r="G59" s="52">
        <f t="shared" si="48"/>
        <v>0</v>
      </c>
      <c r="H59" s="52">
        <f t="shared" si="48"/>
        <v>0</v>
      </c>
      <c r="I59" s="52">
        <f t="shared" si="48"/>
        <v>0</v>
      </c>
      <c r="J59" s="52">
        <f t="shared" si="48"/>
        <v>0</v>
      </c>
      <c r="K59" s="52">
        <f t="shared" si="48"/>
        <v>0</v>
      </c>
      <c r="L59" s="52">
        <f t="shared" si="48"/>
        <v>0</v>
      </c>
      <c r="M59" s="52">
        <f t="shared" si="48"/>
        <v>0</v>
      </c>
      <c r="N59" s="52">
        <f t="shared" si="48"/>
        <v>0</v>
      </c>
      <c r="O59" s="52">
        <f t="shared" si="48"/>
        <v>0</v>
      </c>
      <c r="P59" s="52">
        <f t="shared" si="48"/>
        <v>0</v>
      </c>
      <c r="Q59" s="52">
        <f t="shared" si="48"/>
        <v>0</v>
      </c>
    </row>
    <row r="60" spans="1:17" ht="30.75" customHeight="1" x14ac:dyDescent="0.25">
      <c r="A60" s="69"/>
      <c r="B60" s="72" t="s">
        <v>115</v>
      </c>
      <c r="C60" s="75"/>
      <c r="D60" s="51" t="s">
        <v>3</v>
      </c>
      <c r="E60" s="52">
        <f>SUM(E61:E64)</f>
        <v>849944.4</v>
      </c>
      <c r="F60" s="52">
        <f>F63</f>
        <v>176500</v>
      </c>
      <c r="G60" s="52">
        <f>G63</f>
        <v>141460</v>
      </c>
      <c r="H60" s="52">
        <f t="shared" ref="H60:Q60" si="49">H63</f>
        <v>99022</v>
      </c>
      <c r="I60" s="52">
        <f t="shared" si="49"/>
        <v>165720</v>
      </c>
      <c r="J60" s="52">
        <f t="shared" si="49"/>
        <v>133660</v>
      </c>
      <c r="K60" s="52">
        <f t="shared" si="49"/>
        <v>54780</v>
      </c>
      <c r="L60" s="52">
        <f t="shared" si="49"/>
        <v>38260</v>
      </c>
      <c r="M60" s="52">
        <f t="shared" si="49"/>
        <v>40542.400000000001</v>
      </c>
      <c r="N60" s="52">
        <f t="shared" si="49"/>
        <v>0</v>
      </c>
      <c r="O60" s="52">
        <f t="shared" si="49"/>
        <v>0</v>
      </c>
      <c r="P60" s="52">
        <f t="shared" si="49"/>
        <v>0</v>
      </c>
      <c r="Q60" s="52">
        <f t="shared" si="49"/>
        <v>0</v>
      </c>
    </row>
    <row r="61" spans="1:17" ht="21.75" customHeight="1" x14ac:dyDescent="0.25">
      <c r="A61" s="70"/>
      <c r="B61" s="73"/>
      <c r="C61" s="75"/>
      <c r="D61" s="51" t="s">
        <v>7</v>
      </c>
      <c r="E61" s="52">
        <f t="shared" ref="E61:E64" si="50">SUM(F61:Q61)</f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</row>
    <row r="62" spans="1:17" ht="30" customHeight="1" x14ac:dyDescent="0.25">
      <c r="A62" s="70"/>
      <c r="B62" s="73"/>
      <c r="C62" s="75"/>
      <c r="D62" s="51" t="s">
        <v>8</v>
      </c>
      <c r="E62" s="52">
        <f t="shared" si="50"/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</row>
    <row r="63" spans="1:17" ht="28.5" customHeight="1" x14ac:dyDescent="0.25">
      <c r="A63" s="70"/>
      <c r="B63" s="73"/>
      <c r="C63" s="75"/>
      <c r="D63" s="51" t="s">
        <v>9</v>
      </c>
      <c r="E63" s="52">
        <f t="shared" si="50"/>
        <v>849944.4</v>
      </c>
      <c r="F63" s="52">
        <v>176500</v>
      </c>
      <c r="G63" s="52">
        <v>141460</v>
      </c>
      <c r="H63" s="52">
        <v>99022</v>
      </c>
      <c r="I63" s="52">
        <v>165720</v>
      </c>
      <c r="J63" s="52">
        <v>133660</v>
      </c>
      <c r="K63" s="52">
        <v>54780</v>
      </c>
      <c r="L63" s="52">
        <v>38260</v>
      </c>
      <c r="M63" s="52">
        <v>40542.400000000001</v>
      </c>
      <c r="N63" s="52">
        <v>0</v>
      </c>
      <c r="O63" s="52">
        <v>0</v>
      </c>
      <c r="P63" s="52">
        <v>0</v>
      </c>
      <c r="Q63" s="52">
        <v>0</v>
      </c>
    </row>
    <row r="64" spans="1:17" ht="25.5" x14ac:dyDescent="0.25">
      <c r="A64" s="71"/>
      <c r="B64" s="74"/>
      <c r="C64" s="75"/>
      <c r="D64" s="51" t="s">
        <v>10</v>
      </c>
      <c r="E64" s="52">
        <f t="shared" si="50"/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</row>
    <row r="65" spans="1:17" ht="30.75" customHeight="1" x14ac:dyDescent="0.25">
      <c r="A65" s="69"/>
      <c r="B65" s="72" t="s">
        <v>116</v>
      </c>
      <c r="C65" s="75"/>
      <c r="D65" s="51" t="s">
        <v>3</v>
      </c>
      <c r="E65" s="52">
        <f>SUM(E66:E69)</f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</row>
    <row r="66" spans="1:17" ht="21.75" customHeight="1" x14ac:dyDescent="0.25">
      <c r="A66" s="70"/>
      <c r="B66" s="73"/>
      <c r="C66" s="75"/>
      <c r="D66" s="51" t="s">
        <v>7</v>
      </c>
      <c r="E66" s="52">
        <f t="shared" ref="E66:E69" si="51">SUM(F66:Q66)</f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</row>
    <row r="67" spans="1:17" ht="30" customHeight="1" x14ac:dyDescent="0.25">
      <c r="A67" s="70"/>
      <c r="B67" s="73"/>
      <c r="C67" s="75"/>
      <c r="D67" s="51" t="s">
        <v>8</v>
      </c>
      <c r="E67" s="52">
        <f t="shared" si="51"/>
        <v>0</v>
      </c>
      <c r="F67" s="52">
        <v>0</v>
      </c>
      <c r="G67" s="52">
        <v>0</v>
      </c>
      <c r="H67" s="52">
        <v>0</v>
      </c>
      <c r="I67" s="52">
        <f t="shared" ref="I67:L67" si="52">I51+I56</f>
        <v>0</v>
      </c>
      <c r="J67" s="52">
        <f t="shared" si="52"/>
        <v>0</v>
      </c>
      <c r="K67" s="52">
        <f t="shared" si="52"/>
        <v>0</v>
      </c>
      <c r="L67" s="52">
        <f t="shared" si="52"/>
        <v>0</v>
      </c>
      <c r="M67" s="52">
        <f t="shared" ref="M67:Q67" si="53">M51+M56</f>
        <v>0</v>
      </c>
      <c r="N67" s="52">
        <f t="shared" si="53"/>
        <v>0</v>
      </c>
      <c r="O67" s="52">
        <f t="shared" si="53"/>
        <v>0</v>
      </c>
      <c r="P67" s="52">
        <f t="shared" si="53"/>
        <v>0</v>
      </c>
      <c r="Q67" s="52">
        <f t="shared" si="53"/>
        <v>0</v>
      </c>
    </row>
    <row r="68" spans="1:17" ht="28.5" customHeight="1" x14ac:dyDescent="0.25">
      <c r="A68" s="70"/>
      <c r="B68" s="73"/>
      <c r="C68" s="75"/>
      <c r="D68" s="51" t="s">
        <v>9</v>
      </c>
      <c r="E68" s="52">
        <f t="shared" si="51"/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</row>
    <row r="69" spans="1:17" ht="25.5" x14ac:dyDescent="0.25">
      <c r="A69" s="71"/>
      <c r="B69" s="74"/>
      <c r="C69" s="75"/>
      <c r="D69" s="51" t="s">
        <v>10</v>
      </c>
      <c r="E69" s="52">
        <f t="shared" si="51"/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</row>
    <row r="70" spans="1:17" ht="30.75" customHeight="1" x14ac:dyDescent="0.25">
      <c r="A70" s="69"/>
      <c r="B70" s="72" t="s">
        <v>189</v>
      </c>
      <c r="C70" s="75"/>
      <c r="D70" s="51" t="s">
        <v>3</v>
      </c>
      <c r="E70" s="52">
        <f>SUM(E71:E74)</f>
        <v>11610</v>
      </c>
      <c r="F70" s="52">
        <f>F73</f>
        <v>0</v>
      </c>
      <c r="G70" s="52">
        <f>G73</f>
        <v>0</v>
      </c>
      <c r="H70" s="52">
        <f t="shared" ref="H70:Q70" si="54">H73</f>
        <v>0</v>
      </c>
      <c r="I70" s="52">
        <f t="shared" si="54"/>
        <v>0</v>
      </c>
      <c r="J70" s="52">
        <f t="shared" si="54"/>
        <v>11610</v>
      </c>
      <c r="K70" s="52">
        <f t="shared" si="54"/>
        <v>0</v>
      </c>
      <c r="L70" s="52">
        <f t="shared" si="54"/>
        <v>0</v>
      </c>
      <c r="M70" s="52">
        <f t="shared" si="54"/>
        <v>0</v>
      </c>
      <c r="N70" s="52">
        <f t="shared" si="54"/>
        <v>0</v>
      </c>
      <c r="O70" s="52">
        <f t="shared" si="54"/>
        <v>0</v>
      </c>
      <c r="P70" s="52">
        <f t="shared" si="54"/>
        <v>0</v>
      </c>
      <c r="Q70" s="52">
        <f t="shared" si="54"/>
        <v>0</v>
      </c>
    </row>
    <row r="71" spans="1:17" ht="21.75" customHeight="1" x14ac:dyDescent="0.25">
      <c r="A71" s="70"/>
      <c r="B71" s="73"/>
      <c r="C71" s="75"/>
      <c r="D71" s="51" t="s">
        <v>7</v>
      </c>
      <c r="E71" s="52">
        <f t="shared" ref="E71:E74" si="55">SUM(F71:Q71)</f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</row>
    <row r="72" spans="1:17" ht="30" customHeight="1" x14ac:dyDescent="0.25">
      <c r="A72" s="70"/>
      <c r="B72" s="73"/>
      <c r="C72" s="75"/>
      <c r="D72" s="51" t="s">
        <v>8</v>
      </c>
      <c r="E72" s="52">
        <f t="shared" si="55"/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</row>
    <row r="73" spans="1:17" ht="28.5" customHeight="1" x14ac:dyDescent="0.25">
      <c r="A73" s="70"/>
      <c r="B73" s="73"/>
      <c r="C73" s="75"/>
      <c r="D73" s="51" t="s">
        <v>9</v>
      </c>
      <c r="E73" s="52">
        <f t="shared" si="55"/>
        <v>11610</v>
      </c>
      <c r="F73" s="52">
        <v>0</v>
      </c>
      <c r="G73" s="52">
        <v>0</v>
      </c>
      <c r="H73" s="52">
        <v>0</v>
      </c>
      <c r="I73" s="52">
        <v>0</v>
      </c>
      <c r="J73" s="52">
        <v>11610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</row>
    <row r="74" spans="1:17" ht="25.5" x14ac:dyDescent="0.25">
      <c r="A74" s="71"/>
      <c r="B74" s="74"/>
      <c r="C74" s="75"/>
      <c r="D74" s="51" t="s">
        <v>10</v>
      </c>
      <c r="E74" s="52">
        <f t="shared" si="55"/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x14ac:dyDescent="0.25">
      <c r="A75" s="6"/>
      <c r="B75" s="6"/>
      <c r="C75" s="6"/>
      <c r="D75" s="6"/>
      <c r="E75" s="48"/>
      <c r="F75" s="6"/>
      <c r="G75" s="6"/>
      <c r="H75" s="6"/>
      <c r="I75" s="6"/>
      <c r="J75" s="48"/>
      <c r="K75" s="48"/>
      <c r="L75" s="48"/>
      <c r="M75" s="48"/>
      <c r="N75" s="6"/>
      <c r="O75" s="6"/>
      <c r="P75" s="6"/>
      <c r="Q75" s="6"/>
    </row>
    <row r="76" spans="1:17" x14ac:dyDescent="0.25">
      <c r="A76" s="6"/>
      <c r="B76" s="6"/>
      <c r="C76" s="6"/>
      <c r="D76" s="6"/>
      <c r="E76" s="49"/>
      <c r="F76" s="6"/>
      <c r="G76" s="6"/>
      <c r="H76" s="6"/>
      <c r="I76" s="6"/>
      <c r="J76" s="48"/>
      <c r="K76" s="48"/>
      <c r="L76" s="48"/>
      <c r="M76" s="48"/>
      <c r="N76" s="6"/>
      <c r="O76" s="6"/>
      <c r="P76" s="6"/>
      <c r="Q76" s="6"/>
    </row>
    <row r="77" spans="1:17" x14ac:dyDescent="0.25">
      <c r="A77" s="6"/>
      <c r="B77" s="6"/>
      <c r="C77" s="6"/>
      <c r="D77" s="6"/>
      <c r="E77" s="48"/>
      <c r="F77" s="6"/>
      <c r="G77" s="6"/>
      <c r="H77" s="6"/>
      <c r="I77" s="6"/>
      <c r="J77" s="48"/>
      <c r="K77" s="48"/>
      <c r="L77" s="48"/>
      <c r="M77" s="48"/>
      <c r="N77" s="6"/>
      <c r="O77" s="6"/>
      <c r="P77" s="6"/>
      <c r="Q77" s="6"/>
    </row>
    <row r="78" spans="1:17" x14ac:dyDescent="0.25">
      <c r="A78" s="6"/>
      <c r="B78" s="6"/>
      <c r="C78" s="6"/>
      <c r="D78" s="6"/>
      <c r="E78" s="48"/>
      <c r="F78" s="6"/>
      <c r="G78" s="6"/>
      <c r="H78" s="6"/>
      <c r="I78" s="6"/>
      <c r="J78" s="48"/>
      <c r="K78" s="48"/>
      <c r="L78" s="48"/>
      <c r="M78" s="48"/>
      <c r="N78" s="6"/>
      <c r="O78" s="6"/>
      <c r="P78" s="6"/>
      <c r="Q78" s="6"/>
    </row>
    <row r="79" spans="1:17" x14ac:dyDescent="0.25">
      <c r="A79" s="6"/>
      <c r="B79" s="6"/>
      <c r="C79" s="6"/>
      <c r="D79" s="6"/>
      <c r="E79" s="48"/>
      <c r="F79" s="6"/>
      <c r="G79" s="6"/>
      <c r="H79" s="6"/>
      <c r="I79" s="6"/>
      <c r="J79" s="48"/>
      <c r="K79" s="48"/>
      <c r="L79" s="48"/>
      <c r="M79" s="48"/>
      <c r="N79" s="6"/>
      <c r="O79" s="6"/>
      <c r="P79" s="6"/>
      <c r="Q79" s="6"/>
    </row>
    <row r="80" spans="1:17" x14ac:dyDescent="0.25">
      <c r="A80" s="6"/>
      <c r="B80" s="6"/>
      <c r="C80" s="6"/>
      <c r="D80" s="6"/>
      <c r="E80" s="48"/>
      <c r="F80" s="6"/>
      <c r="G80" s="6"/>
      <c r="H80" s="6"/>
      <c r="I80" s="6"/>
      <c r="J80" s="48"/>
      <c r="K80" s="48"/>
      <c r="L80" s="48"/>
      <c r="M80" s="48"/>
      <c r="N80" s="6"/>
      <c r="O80" s="6"/>
      <c r="P80" s="6"/>
      <c r="Q80" s="6"/>
    </row>
    <row r="81" spans="1:17" x14ac:dyDescent="0.25">
      <c r="A81" s="6"/>
      <c r="B81" s="6"/>
      <c r="C81" s="6"/>
      <c r="D81" s="6"/>
      <c r="E81" s="48"/>
      <c r="F81" s="6"/>
      <c r="G81" s="6"/>
      <c r="H81" s="6"/>
      <c r="I81" s="6"/>
      <c r="J81" s="48"/>
      <c r="K81" s="48"/>
      <c r="L81" s="48"/>
      <c r="M81" s="48"/>
      <c r="N81" s="6"/>
      <c r="O81" s="6"/>
      <c r="P81" s="6"/>
      <c r="Q81" s="6"/>
    </row>
    <row r="82" spans="1:17" x14ac:dyDescent="0.25">
      <c r="A82" s="6"/>
      <c r="B82" s="6"/>
      <c r="C82" s="6"/>
      <c r="D82" s="6"/>
      <c r="E82" s="48"/>
      <c r="F82" s="6"/>
      <c r="G82" s="6"/>
      <c r="H82" s="6"/>
      <c r="I82" s="6"/>
      <c r="J82" s="48"/>
      <c r="K82" s="48"/>
      <c r="L82" s="48"/>
      <c r="M82" s="48"/>
      <c r="N82" s="6"/>
      <c r="O82" s="6"/>
      <c r="P82" s="6"/>
      <c r="Q82" s="6"/>
    </row>
    <row r="83" spans="1:17" x14ac:dyDescent="0.25">
      <c r="A83" s="6"/>
      <c r="B83" s="6"/>
      <c r="C83" s="6"/>
      <c r="D83" s="6"/>
      <c r="E83" s="48"/>
      <c r="F83" s="6"/>
      <c r="G83" s="6"/>
      <c r="H83" s="6"/>
      <c r="I83" s="6"/>
      <c r="J83" s="48"/>
      <c r="K83" s="48"/>
      <c r="L83" s="48"/>
      <c r="M83" s="48"/>
      <c r="N83" s="6"/>
      <c r="O83" s="6"/>
      <c r="P83" s="6"/>
      <c r="Q83" s="6"/>
    </row>
    <row r="84" spans="1:17" x14ac:dyDescent="0.25">
      <c r="A84" s="6"/>
      <c r="B84" s="6"/>
      <c r="C84" s="6"/>
      <c r="D84" s="6"/>
      <c r="E84" s="48"/>
      <c r="F84" s="6"/>
      <c r="G84" s="6"/>
      <c r="H84" s="6"/>
      <c r="I84" s="6"/>
      <c r="J84" s="48"/>
      <c r="K84" s="48"/>
      <c r="L84" s="48"/>
      <c r="M84" s="48"/>
      <c r="N84" s="6"/>
      <c r="O84" s="6"/>
      <c r="P84" s="6"/>
      <c r="Q84" s="6"/>
    </row>
    <row r="85" spans="1:17" x14ac:dyDescent="0.25">
      <c r="A85" s="6"/>
      <c r="B85" s="6"/>
      <c r="C85" s="6"/>
      <c r="D85" s="6"/>
      <c r="E85" s="48"/>
      <c r="F85" s="6"/>
      <c r="G85" s="6"/>
      <c r="H85" s="6"/>
      <c r="I85" s="6"/>
      <c r="J85" s="48"/>
      <c r="K85" s="48"/>
      <c r="L85" s="48"/>
      <c r="M85" s="48"/>
      <c r="N85" s="6"/>
      <c r="O85" s="6"/>
      <c r="P85" s="6"/>
      <c r="Q85" s="6"/>
    </row>
    <row r="86" spans="1:17" x14ac:dyDescent="0.25">
      <c r="A86" s="6"/>
      <c r="B86" s="6"/>
      <c r="C86" s="6"/>
      <c r="D86" s="6"/>
      <c r="E86" s="48"/>
      <c r="F86" s="6"/>
      <c r="G86" s="6"/>
      <c r="H86" s="6"/>
      <c r="I86" s="6"/>
      <c r="J86" s="48"/>
      <c r="K86" s="48"/>
      <c r="L86" s="48"/>
      <c r="M86" s="48"/>
      <c r="N86" s="6"/>
      <c r="O86" s="6"/>
      <c r="P86" s="6"/>
      <c r="Q86" s="6"/>
    </row>
    <row r="87" spans="1:17" x14ac:dyDescent="0.25">
      <c r="A87" s="6"/>
      <c r="B87" s="6"/>
      <c r="C87" s="6"/>
      <c r="D87" s="6"/>
      <c r="E87" s="48"/>
      <c r="F87" s="6"/>
      <c r="G87" s="6"/>
      <c r="H87" s="6"/>
      <c r="I87" s="6"/>
      <c r="J87" s="48"/>
      <c r="K87" s="48"/>
      <c r="L87" s="48"/>
      <c r="M87" s="48"/>
      <c r="N87" s="6"/>
      <c r="O87" s="6"/>
      <c r="P87" s="6"/>
      <c r="Q87" s="6"/>
    </row>
    <row r="88" spans="1:17" x14ac:dyDescent="0.25">
      <c r="A88" s="6"/>
      <c r="B88" s="6"/>
      <c r="C88" s="6"/>
      <c r="D88" s="6"/>
      <c r="E88" s="48"/>
      <c r="F88" s="6"/>
      <c r="G88" s="6"/>
      <c r="H88" s="6"/>
      <c r="I88" s="6"/>
      <c r="J88" s="48"/>
      <c r="K88" s="48"/>
      <c r="L88" s="48"/>
      <c r="M88" s="48"/>
      <c r="N88" s="6"/>
      <c r="O88" s="6"/>
      <c r="P88" s="6"/>
      <c r="Q88" s="6"/>
    </row>
    <row r="89" spans="1:17" x14ac:dyDescent="0.25">
      <c r="A89" s="6"/>
      <c r="B89" s="6"/>
      <c r="C89" s="6"/>
      <c r="D89" s="6"/>
      <c r="E89" s="48"/>
      <c r="F89" s="6"/>
      <c r="G89" s="6"/>
      <c r="H89" s="6"/>
      <c r="I89" s="6"/>
      <c r="J89" s="48"/>
      <c r="K89" s="48"/>
      <c r="L89" s="48"/>
      <c r="M89" s="48"/>
      <c r="N89" s="6"/>
      <c r="O89" s="6"/>
      <c r="P89" s="6"/>
      <c r="Q89" s="6"/>
    </row>
    <row r="90" spans="1:17" x14ac:dyDescent="0.25">
      <c r="A90" s="6"/>
      <c r="B90" s="6"/>
      <c r="C90" s="6"/>
      <c r="D90" s="6"/>
      <c r="E90" s="48"/>
      <c r="F90" s="6"/>
      <c r="G90" s="6"/>
      <c r="H90" s="6"/>
      <c r="I90" s="6"/>
      <c r="J90" s="48"/>
      <c r="K90" s="48"/>
      <c r="L90" s="48"/>
      <c r="M90" s="48"/>
      <c r="N90" s="6"/>
      <c r="O90" s="6"/>
      <c r="P90" s="6"/>
      <c r="Q90" s="6"/>
    </row>
    <row r="91" spans="1:17" x14ac:dyDescent="0.25">
      <c r="A91" s="6"/>
      <c r="B91" s="6"/>
      <c r="C91" s="6"/>
      <c r="D91" s="6"/>
      <c r="E91" s="48"/>
      <c r="F91" s="6"/>
      <c r="G91" s="6"/>
      <c r="H91" s="6"/>
      <c r="I91" s="6"/>
      <c r="J91" s="48"/>
      <c r="K91" s="48"/>
      <c r="L91" s="48"/>
      <c r="M91" s="48"/>
      <c r="N91" s="6"/>
      <c r="O91" s="6"/>
      <c r="P91" s="6"/>
      <c r="Q91" s="6"/>
    </row>
    <row r="92" spans="1:17" x14ac:dyDescent="0.25">
      <c r="A92" s="6"/>
      <c r="B92" s="6"/>
      <c r="C92" s="6"/>
      <c r="D92" s="6"/>
      <c r="E92" s="48"/>
      <c r="F92" s="6"/>
      <c r="G92" s="6"/>
      <c r="H92" s="6"/>
      <c r="I92" s="6"/>
      <c r="J92" s="48"/>
      <c r="K92" s="48"/>
      <c r="L92" s="48"/>
      <c r="M92" s="48"/>
      <c r="N92" s="6"/>
      <c r="O92" s="6"/>
      <c r="P92" s="6"/>
      <c r="Q92" s="6"/>
    </row>
    <row r="93" spans="1:17" x14ac:dyDescent="0.25">
      <c r="A93" s="6"/>
      <c r="B93" s="6"/>
      <c r="C93" s="6"/>
      <c r="D93" s="6"/>
      <c r="E93" s="48"/>
      <c r="F93" s="6"/>
      <c r="G93" s="6"/>
      <c r="H93" s="6"/>
      <c r="I93" s="6"/>
      <c r="J93" s="48"/>
      <c r="K93" s="48"/>
      <c r="L93" s="48"/>
      <c r="M93" s="48"/>
      <c r="N93" s="6"/>
      <c r="O93" s="6"/>
      <c r="P93" s="6"/>
      <c r="Q93" s="6"/>
    </row>
    <row r="94" spans="1:17" x14ac:dyDescent="0.25">
      <c r="A94" s="6"/>
      <c r="B94" s="6"/>
      <c r="C94" s="6"/>
      <c r="D94" s="6"/>
      <c r="E94" s="48"/>
      <c r="F94" s="6"/>
      <c r="G94" s="6"/>
      <c r="H94" s="6"/>
      <c r="I94" s="6"/>
      <c r="J94" s="48"/>
      <c r="K94" s="48"/>
      <c r="L94" s="48"/>
      <c r="M94" s="48"/>
      <c r="N94" s="6"/>
      <c r="O94" s="6"/>
      <c r="P94" s="6"/>
      <c r="Q94" s="6"/>
    </row>
    <row r="95" spans="1:17" x14ac:dyDescent="0.25">
      <c r="A95" s="6"/>
      <c r="B95" s="6"/>
      <c r="C95" s="6"/>
      <c r="D95" s="6"/>
      <c r="E95" s="48"/>
      <c r="F95" s="6"/>
      <c r="G95" s="6"/>
      <c r="H95" s="6"/>
      <c r="I95" s="6"/>
      <c r="J95" s="48"/>
      <c r="K95" s="48"/>
      <c r="L95" s="48"/>
      <c r="M95" s="48"/>
      <c r="N95" s="6"/>
      <c r="O95" s="6"/>
      <c r="P95" s="6"/>
      <c r="Q95" s="6"/>
    </row>
    <row r="96" spans="1:17" x14ac:dyDescent="0.25">
      <c r="A96" s="6"/>
      <c r="B96" s="6"/>
      <c r="C96" s="6"/>
      <c r="D96" s="6"/>
      <c r="E96" s="48"/>
      <c r="F96" s="6"/>
      <c r="G96" s="6"/>
      <c r="H96" s="6"/>
      <c r="I96" s="6"/>
      <c r="J96" s="48"/>
      <c r="K96" s="48"/>
      <c r="L96" s="48"/>
      <c r="M96" s="48"/>
      <c r="N96" s="6"/>
      <c r="O96" s="6"/>
      <c r="P96" s="6"/>
      <c r="Q96" s="6"/>
    </row>
    <row r="97" spans="1:17" x14ac:dyDescent="0.25">
      <c r="A97" s="6"/>
      <c r="B97" s="6"/>
      <c r="C97" s="6"/>
      <c r="D97" s="6"/>
      <c r="E97" s="48"/>
      <c r="F97" s="6"/>
      <c r="G97" s="6"/>
      <c r="H97" s="6"/>
      <c r="I97" s="6"/>
      <c r="J97" s="48"/>
      <c r="K97" s="48"/>
      <c r="L97" s="48"/>
      <c r="M97" s="48"/>
      <c r="N97" s="6"/>
      <c r="O97" s="6"/>
      <c r="P97" s="6"/>
      <c r="Q97" s="6"/>
    </row>
    <row r="98" spans="1:17" x14ac:dyDescent="0.25">
      <c r="A98" s="6"/>
      <c r="B98" s="6"/>
      <c r="C98" s="6"/>
      <c r="D98" s="6"/>
      <c r="E98" s="48"/>
      <c r="F98" s="6"/>
      <c r="G98" s="6"/>
      <c r="H98" s="6"/>
      <c r="I98" s="6"/>
      <c r="J98" s="48"/>
      <c r="K98" s="48"/>
      <c r="L98" s="48"/>
      <c r="M98" s="48"/>
      <c r="N98" s="6"/>
      <c r="O98" s="6"/>
      <c r="P98" s="6"/>
      <c r="Q98" s="6"/>
    </row>
    <row r="99" spans="1:17" x14ac:dyDescent="0.25">
      <c r="A99" s="6"/>
      <c r="B99" s="6"/>
      <c r="C99" s="6"/>
      <c r="D99" s="6"/>
      <c r="E99" s="48"/>
      <c r="F99" s="6"/>
      <c r="G99" s="6"/>
      <c r="H99" s="6"/>
      <c r="I99" s="6"/>
      <c r="J99" s="48"/>
      <c r="K99" s="48"/>
      <c r="L99" s="48"/>
      <c r="M99" s="48"/>
      <c r="N99" s="6"/>
      <c r="O99" s="6"/>
      <c r="P99" s="6"/>
      <c r="Q99" s="6"/>
    </row>
    <row r="100" spans="1:17" x14ac:dyDescent="0.25">
      <c r="A100" s="6"/>
      <c r="B100" s="6"/>
      <c r="C100" s="6"/>
      <c r="D100" s="6"/>
      <c r="E100" s="48"/>
      <c r="F100" s="6"/>
      <c r="G100" s="6"/>
      <c r="H100" s="6"/>
      <c r="I100" s="6"/>
      <c r="J100" s="48"/>
      <c r="K100" s="48"/>
      <c r="L100" s="48"/>
      <c r="M100" s="48"/>
      <c r="N100" s="6"/>
      <c r="O100" s="6"/>
      <c r="P100" s="6"/>
      <c r="Q100" s="6"/>
    </row>
    <row r="101" spans="1:17" x14ac:dyDescent="0.25">
      <c r="A101" s="6"/>
      <c r="B101" s="6"/>
      <c r="C101" s="6"/>
      <c r="D101" s="6"/>
      <c r="E101" s="48"/>
      <c r="F101" s="6"/>
      <c r="G101" s="6"/>
      <c r="H101" s="6"/>
      <c r="I101" s="6"/>
      <c r="J101" s="48"/>
      <c r="K101" s="48"/>
      <c r="L101" s="48"/>
      <c r="M101" s="48"/>
      <c r="N101" s="6"/>
      <c r="O101" s="6"/>
      <c r="P101" s="6"/>
      <c r="Q101" s="6"/>
    </row>
    <row r="102" spans="1:17" x14ac:dyDescent="0.25">
      <c r="A102" s="6"/>
      <c r="B102" s="6"/>
      <c r="C102" s="6"/>
      <c r="D102" s="6"/>
      <c r="E102" s="48"/>
      <c r="F102" s="6"/>
      <c r="G102" s="6"/>
      <c r="H102" s="6"/>
      <c r="I102" s="6"/>
      <c r="J102" s="48"/>
      <c r="K102" s="48"/>
      <c r="L102" s="48"/>
      <c r="M102" s="48"/>
      <c r="N102" s="6"/>
      <c r="O102" s="6"/>
      <c r="P102" s="6"/>
      <c r="Q102" s="6"/>
    </row>
    <row r="103" spans="1:17" x14ac:dyDescent="0.25">
      <c r="A103" s="6"/>
      <c r="B103" s="6"/>
      <c r="C103" s="6"/>
      <c r="D103" s="6"/>
      <c r="E103" s="48"/>
      <c r="F103" s="6"/>
      <c r="G103" s="6"/>
      <c r="H103" s="6"/>
      <c r="I103" s="6"/>
      <c r="J103" s="48"/>
      <c r="K103" s="48"/>
      <c r="L103" s="48"/>
      <c r="M103" s="48"/>
      <c r="N103" s="6"/>
      <c r="O103" s="6"/>
      <c r="P103" s="6"/>
      <c r="Q103" s="6"/>
    </row>
    <row r="104" spans="1:17" x14ac:dyDescent="0.25">
      <c r="A104" s="6"/>
      <c r="B104" s="6"/>
      <c r="C104" s="6"/>
      <c r="D104" s="6"/>
      <c r="E104" s="48"/>
      <c r="F104" s="6"/>
      <c r="G104" s="6"/>
      <c r="H104" s="6"/>
      <c r="I104" s="6"/>
      <c r="J104" s="48"/>
      <c r="K104" s="48"/>
      <c r="L104" s="48"/>
      <c r="M104" s="48"/>
      <c r="N104" s="6"/>
      <c r="O104" s="6"/>
      <c r="P104" s="6"/>
      <c r="Q104" s="6"/>
    </row>
    <row r="105" spans="1:17" x14ac:dyDescent="0.25">
      <c r="A105" s="6"/>
      <c r="B105" s="6"/>
      <c r="C105" s="6"/>
      <c r="D105" s="6"/>
      <c r="E105" s="48"/>
      <c r="F105" s="6"/>
      <c r="G105" s="6"/>
      <c r="H105" s="6"/>
      <c r="I105" s="6"/>
      <c r="J105" s="48"/>
      <c r="K105" s="48"/>
      <c r="L105" s="48"/>
      <c r="M105" s="48"/>
      <c r="N105" s="6"/>
      <c r="O105" s="6"/>
      <c r="P105" s="6"/>
      <c r="Q105" s="6"/>
    </row>
    <row r="106" spans="1:17" x14ac:dyDescent="0.25">
      <c r="A106" s="6"/>
      <c r="B106" s="6"/>
      <c r="C106" s="6"/>
      <c r="D106" s="6"/>
      <c r="E106" s="48"/>
      <c r="F106" s="6"/>
      <c r="G106" s="6"/>
      <c r="H106" s="6"/>
      <c r="I106" s="6"/>
      <c r="J106" s="48"/>
      <c r="K106" s="48"/>
      <c r="L106" s="48"/>
      <c r="M106" s="48"/>
      <c r="N106" s="6"/>
      <c r="O106" s="6"/>
      <c r="P106" s="6"/>
      <c r="Q106" s="6"/>
    </row>
    <row r="107" spans="1:17" x14ac:dyDescent="0.25">
      <c r="A107" s="6"/>
      <c r="B107" s="6"/>
      <c r="C107" s="6"/>
      <c r="D107" s="6"/>
      <c r="E107" s="48"/>
      <c r="F107" s="6"/>
      <c r="G107" s="6"/>
      <c r="H107" s="6"/>
      <c r="I107" s="6"/>
      <c r="J107" s="48"/>
      <c r="K107" s="48"/>
      <c r="L107" s="48"/>
      <c r="M107" s="48"/>
      <c r="N107" s="6"/>
      <c r="O107" s="6"/>
      <c r="P107" s="6"/>
      <c r="Q107" s="6"/>
    </row>
    <row r="108" spans="1:17" x14ac:dyDescent="0.25">
      <c r="A108" s="6"/>
      <c r="B108" s="6"/>
      <c r="C108" s="6"/>
      <c r="D108" s="6"/>
      <c r="E108" s="48"/>
      <c r="F108" s="6"/>
      <c r="G108" s="6"/>
      <c r="H108" s="6"/>
      <c r="I108" s="6"/>
      <c r="J108" s="48"/>
      <c r="K108" s="48"/>
      <c r="L108" s="48"/>
      <c r="M108" s="48"/>
      <c r="N108" s="6"/>
      <c r="O108" s="6"/>
      <c r="P108" s="6"/>
      <c r="Q108" s="6"/>
    </row>
    <row r="109" spans="1:17" x14ac:dyDescent="0.25">
      <c r="A109" s="6"/>
      <c r="B109" s="6"/>
      <c r="C109" s="6"/>
      <c r="D109" s="6"/>
      <c r="E109" s="48"/>
      <c r="F109" s="6"/>
      <c r="G109" s="6"/>
      <c r="H109" s="6"/>
      <c r="I109" s="6"/>
      <c r="J109" s="48"/>
      <c r="K109" s="48"/>
      <c r="L109" s="48"/>
      <c r="M109" s="48"/>
      <c r="N109" s="6"/>
      <c r="O109" s="6"/>
      <c r="P109" s="6"/>
      <c r="Q109" s="6"/>
    </row>
    <row r="110" spans="1:17" x14ac:dyDescent="0.25">
      <c r="A110" s="6"/>
      <c r="B110" s="6"/>
      <c r="C110" s="6"/>
      <c r="D110" s="6"/>
      <c r="E110" s="48"/>
      <c r="F110" s="6"/>
      <c r="G110" s="6"/>
      <c r="H110" s="6"/>
      <c r="I110" s="6"/>
      <c r="J110" s="48"/>
      <c r="K110" s="48"/>
      <c r="L110" s="48"/>
      <c r="M110" s="48"/>
      <c r="N110" s="6"/>
      <c r="O110" s="6"/>
      <c r="P110" s="6"/>
      <c r="Q110" s="6"/>
    </row>
    <row r="111" spans="1:17" x14ac:dyDescent="0.25">
      <c r="A111" s="6"/>
      <c r="B111" s="6"/>
      <c r="C111" s="6"/>
      <c r="D111" s="6"/>
      <c r="E111" s="48"/>
      <c r="F111" s="6"/>
      <c r="G111" s="6"/>
      <c r="H111" s="6"/>
      <c r="I111" s="6"/>
      <c r="J111" s="48"/>
      <c r="K111" s="48"/>
      <c r="L111" s="48"/>
      <c r="M111" s="48"/>
      <c r="N111" s="6"/>
      <c r="O111" s="6"/>
      <c r="P111" s="6"/>
      <c r="Q111" s="6"/>
    </row>
    <row r="112" spans="1:17" x14ac:dyDescent="0.25">
      <c r="A112" s="6"/>
      <c r="B112" s="6"/>
      <c r="C112" s="6"/>
      <c r="D112" s="6"/>
      <c r="E112" s="48"/>
      <c r="F112" s="6"/>
      <c r="G112" s="6"/>
      <c r="H112" s="6"/>
      <c r="I112" s="6"/>
      <c r="J112" s="48"/>
      <c r="K112" s="48"/>
      <c r="L112" s="48"/>
      <c r="M112" s="48"/>
      <c r="N112" s="6"/>
      <c r="O112" s="6"/>
      <c r="P112" s="6"/>
      <c r="Q112" s="6"/>
    </row>
    <row r="113" spans="1:17" x14ac:dyDescent="0.25">
      <c r="A113" s="6"/>
      <c r="B113" s="6"/>
      <c r="C113" s="6"/>
      <c r="D113" s="6"/>
      <c r="E113" s="48"/>
      <c r="F113" s="6"/>
      <c r="G113" s="6"/>
      <c r="H113" s="6"/>
      <c r="I113" s="6"/>
      <c r="J113" s="48"/>
      <c r="K113" s="48"/>
      <c r="L113" s="48"/>
      <c r="M113" s="48"/>
      <c r="N113" s="6"/>
      <c r="O113" s="6"/>
      <c r="P113" s="6"/>
      <c r="Q113" s="6"/>
    </row>
    <row r="114" spans="1:17" x14ac:dyDescent="0.25">
      <c r="A114" s="6"/>
      <c r="B114" s="6"/>
      <c r="C114" s="6"/>
      <c r="D114" s="6"/>
      <c r="E114" s="48"/>
      <c r="F114" s="6"/>
      <c r="G114" s="6"/>
      <c r="H114" s="6"/>
      <c r="I114" s="6"/>
      <c r="J114" s="48"/>
      <c r="K114" s="48"/>
      <c r="L114" s="48"/>
      <c r="M114" s="48"/>
      <c r="N114" s="6"/>
      <c r="O114" s="6"/>
      <c r="P114" s="6"/>
      <c r="Q114" s="6"/>
    </row>
    <row r="115" spans="1:17" x14ac:dyDescent="0.25">
      <c r="A115" s="6"/>
      <c r="B115" s="6"/>
      <c r="C115" s="6"/>
      <c r="D115" s="6"/>
      <c r="E115" s="48"/>
      <c r="F115" s="6"/>
      <c r="G115" s="6"/>
      <c r="H115" s="6"/>
      <c r="I115" s="6"/>
      <c r="J115" s="48"/>
      <c r="K115" s="48"/>
      <c r="L115" s="48"/>
      <c r="M115" s="48"/>
      <c r="N115" s="6"/>
      <c r="O115" s="6"/>
      <c r="P115" s="6"/>
      <c r="Q115" s="6"/>
    </row>
    <row r="116" spans="1:17" x14ac:dyDescent="0.25">
      <c r="A116" s="6"/>
      <c r="B116" s="6"/>
      <c r="C116" s="6"/>
      <c r="D116" s="6"/>
      <c r="E116" s="48"/>
      <c r="F116" s="6"/>
      <c r="G116" s="6"/>
      <c r="H116" s="6"/>
      <c r="I116" s="6"/>
      <c r="J116" s="48"/>
      <c r="K116" s="48"/>
      <c r="L116" s="48"/>
      <c r="M116" s="48"/>
      <c r="N116" s="6"/>
      <c r="O116" s="6"/>
      <c r="P116" s="6"/>
      <c r="Q116" s="6"/>
    </row>
    <row r="117" spans="1:17" x14ac:dyDescent="0.25">
      <c r="A117" s="6"/>
      <c r="B117" s="6"/>
      <c r="C117" s="6"/>
      <c r="D117" s="6"/>
      <c r="E117" s="48"/>
      <c r="F117" s="6"/>
      <c r="G117" s="6"/>
      <c r="H117" s="6"/>
      <c r="I117" s="6"/>
      <c r="J117" s="48"/>
      <c r="K117" s="48"/>
      <c r="L117" s="48"/>
      <c r="M117" s="48"/>
      <c r="N117" s="6"/>
      <c r="O117" s="6"/>
      <c r="P117" s="6"/>
      <c r="Q117" s="6"/>
    </row>
    <row r="118" spans="1:17" x14ac:dyDescent="0.25">
      <c r="A118" s="6"/>
      <c r="B118" s="6"/>
      <c r="C118" s="6"/>
      <c r="D118" s="6"/>
      <c r="E118" s="48"/>
      <c r="F118" s="6"/>
      <c r="G118" s="6"/>
      <c r="H118" s="6"/>
      <c r="I118" s="6"/>
      <c r="J118" s="48"/>
      <c r="K118" s="48"/>
      <c r="L118" s="48"/>
      <c r="M118" s="48"/>
      <c r="N118" s="6"/>
      <c r="O118" s="6"/>
      <c r="P118" s="6"/>
      <c r="Q118" s="6"/>
    </row>
    <row r="119" spans="1:17" x14ac:dyDescent="0.25">
      <c r="A119" s="6"/>
      <c r="B119" s="6"/>
      <c r="C119" s="6"/>
      <c r="D119" s="6"/>
      <c r="E119" s="48"/>
      <c r="F119" s="6"/>
      <c r="G119" s="6"/>
      <c r="H119" s="6"/>
      <c r="I119" s="6"/>
      <c r="J119" s="48"/>
      <c r="K119" s="48"/>
      <c r="L119" s="48"/>
      <c r="M119" s="48"/>
      <c r="N119" s="6"/>
      <c r="O119" s="6"/>
      <c r="P119" s="6"/>
      <c r="Q119" s="6"/>
    </row>
    <row r="120" spans="1:17" x14ac:dyDescent="0.25">
      <c r="A120" s="6"/>
      <c r="B120" s="6"/>
      <c r="C120" s="6"/>
      <c r="D120" s="6"/>
      <c r="E120" s="48"/>
      <c r="F120" s="6"/>
      <c r="G120" s="6"/>
      <c r="H120" s="6"/>
      <c r="I120" s="6"/>
      <c r="J120" s="48"/>
      <c r="K120" s="48"/>
      <c r="L120" s="48"/>
      <c r="M120" s="48"/>
      <c r="N120" s="6"/>
      <c r="O120" s="6"/>
      <c r="P120" s="6"/>
      <c r="Q120" s="6"/>
    </row>
    <row r="121" spans="1:17" x14ac:dyDescent="0.25">
      <c r="A121" s="6"/>
      <c r="B121" s="6"/>
      <c r="C121" s="6"/>
      <c r="D121" s="6"/>
      <c r="E121" s="48"/>
      <c r="F121" s="6"/>
      <c r="G121" s="6"/>
      <c r="H121" s="6"/>
      <c r="I121" s="6"/>
      <c r="J121" s="48"/>
      <c r="K121" s="48"/>
      <c r="L121" s="48"/>
      <c r="M121" s="48"/>
      <c r="N121" s="6"/>
      <c r="O121" s="6"/>
      <c r="P121" s="6"/>
      <c r="Q121" s="6"/>
    </row>
    <row r="122" spans="1:17" x14ac:dyDescent="0.25">
      <c r="A122" s="6"/>
      <c r="B122" s="6"/>
      <c r="C122" s="6"/>
      <c r="D122" s="6"/>
      <c r="E122" s="48"/>
      <c r="F122" s="6"/>
      <c r="G122" s="6"/>
      <c r="H122" s="6"/>
      <c r="I122" s="6"/>
      <c r="J122" s="48"/>
      <c r="K122" s="48"/>
      <c r="L122" s="48"/>
      <c r="M122" s="48"/>
      <c r="N122" s="6"/>
      <c r="O122" s="6"/>
      <c r="P122" s="6"/>
      <c r="Q122" s="6"/>
    </row>
    <row r="123" spans="1:17" x14ac:dyDescent="0.25">
      <c r="A123" s="6"/>
      <c r="B123" s="6"/>
      <c r="C123" s="6"/>
      <c r="D123" s="6"/>
      <c r="E123" s="48"/>
      <c r="F123" s="6"/>
      <c r="G123" s="6"/>
      <c r="H123" s="6"/>
      <c r="I123" s="6"/>
      <c r="J123" s="48"/>
      <c r="K123" s="48"/>
      <c r="L123" s="48"/>
      <c r="M123" s="48"/>
      <c r="N123" s="6"/>
      <c r="O123" s="6"/>
      <c r="P123" s="6"/>
      <c r="Q123" s="6"/>
    </row>
    <row r="124" spans="1:17" x14ac:dyDescent="0.25">
      <c r="A124" s="6"/>
      <c r="B124" s="6"/>
      <c r="C124" s="6"/>
      <c r="D124" s="6"/>
      <c r="E124" s="48"/>
      <c r="F124" s="6"/>
      <c r="G124" s="6"/>
      <c r="H124" s="6"/>
      <c r="I124" s="6"/>
      <c r="J124" s="48"/>
      <c r="K124" s="48"/>
      <c r="L124" s="48"/>
      <c r="M124" s="48"/>
      <c r="N124" s="6"/>
      <c r="O124" s="6"/>
      <c r="P124" s="6"/>
      <c r="Q124" s="6"/>
    </row>
    <row r="125" spans="1:17" x14ac:dyDescent="0.25">
      <c r="A125" s="6"/>
      <c r="B125" s="6"/>
      <c r="C125" s="6"/>
      <c r="D125" s="6"/>
      <c r="E125" s="48"/>
      <c r="F125" s="6"/>
      <c r="G125" s="6"/>
      <c r="H125" s="6"/>
      <c r="I125" s="6"/>
      <c r="J125" s="48"/>
      <c r="K125" s="48"/>
      <c r="L125" s="48"/>
      <c r="M125" s="48"/>
      <c r="N125" s="6"/>
      <c r="O125" s="6"/>
      <c r="P125" s="6"/>
      <c r="Q125" s="6"/>
    </row>
    <row r="126" spans="1:17" x14ac:dyDescent="0.25">
      <c r="A126" s="6"/>
      <c r="B126" s="6"/>
      <c r="C126" s="6"/>
      <c r="D126" s="6"/>
      <c r="E126" s="48"/>
      <c r="F126" s="6"/>
      <c r="G126" s="6"/>
      <c r="H126" s="6"/>
      <c r="I126" s="6"/>
      <c r="J126" s="48"/>
      <c r="K126" s="48"/>
      <c r="L126" s="48"/>
      <c r="M126" s="48"/>
      <c r="N126" s="6"/>
      <c r="O126" s="6"/>
      <c r="P126" s="6"/>
      <c r="Q126" s="6"/>
    </row>
    <row r="127" spans="1:17" x14ac:dyDescent="0.25">
      <c r="A127" s="6"/>
      <c r="B127" s="6"/>
      <c r="C127" s="6"/>
      <c r="D127" s="6"/>
      <c r="E127" s="48"/>
      <c r="F127" s="6"/>
      <c r="G127" s="6"/>
      <c r="H127" s="6"/>
      <c r="I127" s="6"/>
      <c r="J127" s="48"/>
      <c r="K127" s="48"/>
      <c r="L127" s="48"/>
      <c r="M127" s="48"/>
      <c r="N127" s="6"/>
      <c r="O127" s="6"/>
      <c r="P127" s="6"/>
      <c r="Q127" s="6"/>
    </row>
    <row r="128" spans="1:17" x14ac:dyDescent="0.25">
      <c r="A128" s="6"/>
      <c r="B128" s="6"/>
      <c r="C128" s="6"/>
      <c r="D128" s="6"/>
      <c r="E128" s="48"/>
      <c r="F128" s="6"/>
      <c r="G128" s="6"/>
      <c r="H128" s="6"/>
      <c r="I128" s="6"/>
      <c r="J128" s="48"/>
      <c r="K128" s="48"/>
      <c r="L128" s="48"/>
      <c r="M128" s="48"/>
      <c r="N128" s="6"/>
      <c r="O128" s="6"/>
      <c r="P128" s="6"/>
      <c r="Q128" s="6"/>
    </row>
    <row r="129" spans="1:17" x14ac:dyDescent="0.25">
      <c r="A129" s="6"/>
      <c r="B129" s="6"/>
      <c r="C129" s="6"/>
      <c r="D129" s="6"/>
      <c r="E129" s="48"/>
      <c r="F129" s="6"/>
      <c r="G129" s="6"/>
      <c r="H129" s="6"/>
      <c r="I129" s="6"/>
      <c r="J129" s="48"/>
      <c r="K129" s="48"/>
      <c r="L129" s="48"/>
      <c r="M129" s="48"/>
      <c r="N129" s="6"/>
      <c r="O129" s="6"/>
      <c r="P129" s="6"/>
      <c r="Q129" s="6"/>
    </row>
    <row r="130" spans="1:17" x14ac:dyDescent="0.25">
      <c r="A130" s="6"/>
      <c r="B130" s="6"/>
      <c r="C130" s="6"/>
      <c r="D130" s="6"/>
      <c r="E130" s="48"/>
      <c r="F130" s="6"/>
      <c r="G130" s="6"/>
      <c r="H130" s="6"/>
      <c r="I130" s="6"/>
      <c r="J130" s="48"/>
      <c r="K130" s="48"/>
      <c r="L130" s="48"/>
      <c r="M130" s="48"/>
      <c r="N130" s="6"/>
      <c r="O130" s="6"/>
      <c r="P130" s="6"/>
      <c r="Q130" s="6"/>
    </row>
    <row r="131" spans="1:17" x14ac:dyDescent="0.25">
      <c r="A131" s="6"/>
      <c r="B131" s="6"/>
      <c r="C131" s="6"/>
      <c r="D131" s="6"/>
      <c r="E131" s="48"/>
      <c r="F131" s="6"/>
      <c r="G131" s="6"/>
      <c r="H131" s="6"/>
      <c r="I131" s="6"/>
      <c r="J131" s="48"/>
      <c r="K131" s="48"/>
      <c r="L131" s="48"/>
      <c r="M131" s="48"/>
      <c r="N131" s="6"/>
      <c r="O131" s="6"/>
      <c r="P131" s="6"/>
      <c r="Q131" s="6"/>
    </row>
    <row r="132" spans="1:17" x14ac:dyDescent="0.25">
      <c r="A132" s="6"/>
      <c r="B132" s="6"/>
      <c r="C132" s="6"/>
      <c r="D132" s="6"/>
      <c r="E132" s="48"/>
      <c r="F132" s="6"/>
      <c r="G132" s="6"/>
      <c r="H132" s="6"/>
      <c r="I132" s="6"/>
      <c r="J132" s="48"/>
      <c r="K132" s="48"/>
      <c r="L132" s="48"/>
      <c r="M132" s="48"/>
      <c r="N132" s="6"/>
      <c r="O132" s="6"/>
      <c r="P132" s="6"/>
      <c r="Q132" s="6"/>
    </row>
    <row r="133" spans="1:17" x14ac:dyDescent="0.25">
      <c r="A133" s="6"/>
      <c r="B133" s="6"/>
      <c r="C133" s="6"/>
      <c r="D133" s="6"/>
      <c r="E133" s="48"/>
      <c r="F133" s="6"/>
      <c r="G133" s="6"/>
      <c r="H133" s="6"/>
      <c r="I133" s="6"/>
      <c r="J133" s="48"/>
      <c r="K133" s="48"/>
      <c r="L133" s="48"/>
      <c r="M133" s="48"/>
      <c r="N133" s="6"/>
      <c r="O133" s="6"/>
      <c r="P133" s="6"/>
      <c r="Q133" s="6"/>
    </row>
    <row r="134" spans="1:17" x14ac:dyDescent="0.25">
      <c r="A134" s="6"/>
      <c r="B134" s="6"/>
      <c r="C134" s="6"/>
      <c r="D134" s="6"/>
      <c r="E134" s="48"/>
      <c r="F134" s="6"/>
      <c r="G134" s="6"/>
      <c r="H134" s="6"/>
      <c r="I134" s="6"/>
      <c r="J134" s="48"/>
      <c r="K134" s="48"/>
      <c r="L134" s="48"/>
      <c r="M134" s="48"/>
      <c r="N134" s="6"/>
      <c r="O134" s="6"/>
      <c r="P134" s="6"/>
      <c r="Q134" s="6"/>
    </row>
    <row r="135" spans="1:17" x14ac:dyDescent="0.25">
      <c r="A135" s="6"/>
      <c r="B135" s="6"/>
      <c r="C135" s="6"/>
      <c r="D135" s="6"/>
      <c r="E135" s="48"/>
      <c r="F135" s="6"/>
      <c r="G135" s="6"/>
      <c r="H135" s="6"/>
      <c r="I135" s="6"/>
      <c r="J135" s="48"/>
      <c r="K135" s="48"/>
      <c r="L135" s="48"/>
      <c r="M135" s="48"/>
      <c r="N135" s="6"/>
      <c r="O135" s="6"/>
      <c r="P135" s="6"/>
      <c r="Q135" s="6"/>
    </row>
    <row r="136" spans="1:17" x14ac:dyDescent="0.25">
      <c r="A136" s="6"/>
      <c r="B136" s="6"/>
      <c r="C136" s="6"/>
      <c r="D136" s="6"/>
      <c r="E136" s="48"/>
      <c r="F136" s="6"/>
      <c r="G136" s="6"/>
      <c r="H136" s="6"/>
      <c r="I136" s="6"/>
      <c r="J136" s="48"/>
      <c r="K136" s="48"/>
      <c r="L136" s="48"/>
      <c r="M136" s="48"/>
      <c r="N136" s="6"/>
      <c r="O136" s="6"/>
      <c r="P136" s="6"/>
      <c r="Q136" s="6"/>
    </row>
    <row r="137" spans="1:17" x14ac:dyDescent="0.25">
      <c r="A137" s="6"/>
      <c r="B137" s="6"/>
      <c r="C137" s="6"/>
      <c r="D137" s="6"/>
      <c r="E137" s="48"/>
      <c r="F137" s="6"/>
      <c r="G137" s="6"/>
      <c r="H137" s="6"/>
      <c r="I137" s="6"/>
      <c r="J137" s="48"/>
      <c r="K137" s="48"/>
      <c r="L137" s="48"/>
      <c r="M137" s="48"/>
      <c r="N137" s="6"/>
      <c r="O137" s="6"/>
      <c r="P137" s="6"/>
      <c r="Q137" s="6"/>
    </row>
    <row r="138" spans="1:17" x14ac:dyDescent="0.25">
      <c r="A138" s="6"/>
      <c r="B138" s="6"/>
      <c r="C138" s="6"/>
      <c r="D138" s="6"/>
      <c r="E138" s="48"/>
      <c r="F138" s="6"/>
      <c r="G138" s="6"/>
      <c r="H138" s="6"/>
      <c r="I138" s="6"/>
      <c r="J138" s="48"/>
      <c r="K138" s="48"/>
      <c r="L138" s="48"/>
      <c r="M138" s="48"/>
      <c r="N138" s="6"/>
      <c r="O138" s="6"/>
      <c r="P138" s="6"/>
      <c r="Q138" s="6"/>
    </row>
    <row r="139" spans="1:17" x14ac:dyDescent="0.25">
      <c r="A139" s="6"/>
      <c r="B139" s="6"/>
      <c r="C139" s="6"/>
      <c r="D139" s="6"/>
      <c r="E139" s="48"/>
      <c r="F139" s="6"/>
      <c r="G139" s="6"/>
      <c r="H139" s="6"/>
      <c r="I139" s="6"/>
      <c r="J139" s="48"/>
      <c r="K139" s="48"/>
      <c r="L139" s="48"/>
      <c r="M139" s="48"/>
      <c r="N139" s="6"/>
      <c r="O139" s="6"/>
      <c r="P139" s="6"/>
      <c r="Q139" s="6"/>
    </row>
    <row r="140" spans="1:17" x14ac:dyDescent="0.25">
      <c r="A140" s="6"/>
      <c r="B140" s="6"/>
      <c r="C140" s="6"/>
      <c r="D140" s="6"/>
      <c r="E140" s="48"/>
      <c r="F140" s="6"/>
      <c r="G140" s="6"/>
      <c r="H140" s="6"/>
      <c r="I140" s="6"/>
      <c r="J140" s="48"/>
      <c r="K140" s="48"/>
      <c r="L140" s="48"/>
      <c r="M140" s="48"/>
      <c r="N140" s="6"/>
      <c r="O140" s="6"/>
      <c r="P140" s="6"/>
      <c r="Q140" s="6"/>
    </row>
    <row r="141" spans="1:17" x14ac:dyDescent="0.25">
      <c r="A141" s="6"/>
      <c r="B141" s="6"/>
      <c r="C141" s="6"/>
      <c r="D141" s="6"/>
      <c r="E141" s="48"/>
      <c r="F141" s="6"/>
      <c r="G141" s="6"/>
      <c r="H141" s="6"/>
      <c r="I141" s="6"/>
      <c r="J141" s="48"/>
      <c r="K141" s="48"/>
      <c r="L141" s="48"/>
      <c r="M141" s="48"/>
      <c r="N141" s="6"/>
      <c r="O141" s="6"/>
      <c r="P141" s="6"/>
      <c r="Q141" s="6"/>
    </row>
    <row r="142" spans="1:17" x14ac:dyDescent="0.25">
      <c r="A142" s="6"/>
      <c r="B142" s="6"/>
      <c r="C142" s="6"/>
      <c r="D142" s="6"/>
      <c r="E142" s="48"/>
      <c r="F142" s="6"/>
      <c r="G142" s="6"/>
      <c r="H142" s="6"/>
      <c r="I142" s="6"/>
      <c r="J142" s="48"/>
      <c r="K142" s="48"/>
      <c r="L142" s="48"/>
      <c r="M142" s="48"/>
      <c r="N142" s="6"/>
      <c r="O142" s="6"/>
      <c r="P142" s="6"/>
      <c r="Q142" s="6"/>
    </row>
    <row r="143" spans="1:17" x14ac:dyDescent="0.25">
      <c r="A143" s="6"/>
      <c r="B143" s="6"/>
      <c r="C143" s="6"/>
      <c r="D143" s="6"/>
      <c r="E143" s="48"/>
      <c r="F143" s="6"/>
      <c r="G143" s="6"/>
      <c r="H143" s="6"/>
      <c r="I143" s="6"/>
      <c r="J143" s="48"/>
      <c r="K143" s="48"/>
      <c r="L143" s="48"/>
      <c r="M143" s="48"/>
      <c r="N143" s="6"/>
      <c r="O143" s="6"/>
      <c r="P143" s="6"/>
      <c r="Q143" s="6"/>
    </row>
    <row r="144" spans="1:17" x14ac:dyDescent="0.25">
      <c r="A144" s="6"/>
      <c r="B144" s="6"/>
      <c r="C144" s="6"/>
      <c r="D144" s="6"/>
      <c r="E144" s="48"/>
      <c r="F144" s="6"/>
      <c r="G144" s="6"/>
      <c r="H144" s="6"/>
      <c r="I144" s="6"/>
      <c r="J144" s="48"/>
      <c r="K144" s="48"/>
      <c r="L144" s="48"/>
      <c r="M144" s="48"/>
      <c r="N144" s="6"/>
      <c r="O144" s="6"/>
      <c r="P144" s="6"/>
      <c r="Q144" s="6"/>
    </row>
    <row r="145" spans="1:17" x14ac:dyDescent="0.25">
      <c r="A145" s="6"/>
      <c r="B145" s="6"/>
      <c r="C145" s="6"/>
      <c r="D145" s="6"/>
      <c r="E145" s="48"/>
      <c r="F145" s="6"/>
      <c r="G145" s="6"/>
      <c r="H145" s="6"/>
      <c r="I145" s="6"/>
      <c r="J145" s="48"/>
      <c r="K145" s="48"/>
      <c r="L145" s="48"/>
      <c r="M145" s="48"/>
      <c r="N145" s="6"/>
      <c r="O145" s="6"/>
      <c r="P145" s="6"/>
      <c r="Q145" s="6"/>
    </row>
    <row r="146" spans="1:17" x14ac:dyDescent="0.25">
      <c r="A146" s="6"/>
      <c r="B146" s="6"/>
      <c r="C146" s="6"/>
      <c r="D146" s="6"/>
      <c r="E146" s="48"/>
      <c r="F146" s="6"/>
      <c r="G146" s="6"/>
      <c r="H146" s="6"/>
      <c r="I146" s="6"/>
      <c r="J146" s="48"/>
      <c r="K146" s="48"/>
      <c r="L146" s="48"/>
      <c r="M146" s="48"/>
      <c r="N146" s="6"/>
      <c r="O146" s="6"/>
      <c r="P146" s="6"/>
      <c r="Q146" s="6"/>
    </row>
    <row r="147" spans="1:17" x14ac:dyDescent="0.25">
      <c r="A147" s="6"/>
      <c r="B147" s="6"/>
      <c r="C147" s="6"/>
      <c r="D147" s="6"/>
      <c r="E147" s="48"/>
      <c r="F147" s="6"/>
      <c r="G147" s="6"/>
      <c r="H147" s="6"/>
      <c r="I147" s="6"/>
      <c r="J147" s="48"/>
      <c r="K147" s="48"/>
      <c r="L147" s="48"/>
      <c r="M147" s="48"/>
      <c r="N147" s="6"/>
      <c r="O147" s="6"/>
      <c r="P147" s="6"/>
      <c r="Q147" s="6"/>
    </row>
    <row r="148" spans="1:17" x14ac:dyDescent="0.25">
      <c r="A148" s="6"/>
      <c r="B148" s="6"/>
      <c r="C148" s="6"/>
      <c r="D148" s="6"/>
      <c r="E148" s="48"/>
      <c r="F148" s="6"/>
      <c r="G148" s="6"/>
      <c r="H148" s="6"/>
      <c r="I148" s="6"/>
      <c r="J148" s="48"/>
      <c r="K148" s="48"/>
      <c r="L148" s="48"/>
      <c r="M148" s="48"/>
      <c r="N148" s="6"/>
      <c r="O148" s="6"/>
      <c r="P148" s="6"/>
      <c r="Q148" s="6"/>
    </row>
    <row r="149" spans="1:17" x14ac:dyDescent="0.25">
      <c r="A149" s="6"/>
      <c r="B149" s="6"/>
      <c r="C149" s="6"/>
      <c r="D149" s="6"/>
      <c r="E149" s="48"/>
      <c r="F149" s="6"/>
      <c r="G149" s="6"/>
      <c r="H149" s="6"/>
      <c r="I149" s="6"/>
      <c r="J149" s="48"/>
      <c r="K149" s="48"/>
      <c r="L149" s="48"/>
      <c r="M149" s="48"/>
      <c r="N149" s="6"/>
      <c r="O149" s="6"/>
      <c r="P149" s="6"/>
      <c r="Q149" s="6"/>
    </row>
    <row r="150" spans="1:17" x14ac:dyDescent="0.25">
      <c r="A150" s="6"/>
      <c r="B150" s="6"/>
      <c r="C150" s="6"/>
      <c r="D150" s="6"/>
      <c r="E150" s="48"/>
      <c r="F150" s="6"/>
      <c r="G150" s="6"/>
      <c r="H150" s="6"/>
      <c r="I150" s="6"/>
      <c r="J150" s="48"/>
      <c r="K150" s="48"/>
      <c r="L150" s="48"/>
      <c r="M150" s="48"/>
      <c r="N150" s="6"/>
      <c r="O150" s="6"/>
      <c r="P150" s="6"/>
      <c r="Q150" s="6"/>
    </row>
    <row r="151" spans="1:17" x14ac:dyDescent="0.25">
      <c r="A151" s="6"/>
      <c r="B151" s="6"/>
      <c r="C151" s="6"/>
      <c r="D151" s="6"/>
      <c r="E151" s="48"/>
      <c r="F151" s="6"/>
      <c r="G151" s="6"/>
      <c r="H151" s="6"/>
      <c r="I151" s="6"/>
      <c r="J151" s="48"/>
      <c r="K151" s="48"/>
      <c r="L151" s="48"/>
      <c r="M151" s="48"/>
      <c r="N151" s="6"/>
      <c r="O151" s="6"/>
      <c r="P151" s="6"/>
      <c r="Q151" s="6"/>
    </row>
    <row r="152" spans="1:17" x14ac:dyDescent="0.25">
      <c r="A152" s="6"/>
      <c r="B152" s="6"/>
      <c r="C152" s="6"/>
      <c r="D152" s="6"/>
      <c r="E152" s="48"/>
      <c r="F152" s="6"/>
      <c r="G152" s="6"/>
      <c r="H152" s="6"/>
      <c r="I152" s="6"/>
      <c r="J152" s="48"/>
      <c r="K152" s="48"/>
      <c r="L152" s="48"/>
      <c r="M152" s="48"/>
      <c r="N152" s="6"/>
      <c r="O152" s="6"/>
      <c r="P152" s="6"/>
      <c r="Q152" s="6"/>
    </row>
    <row r="153" spans="1:17" x14ac:dyDescent="0.25">
      <c r="A153" s="6"/>
      <c r="B153" s="6"/>
      <c r="C153" s="6"/>
      <c r="D153" s="6"/>
      <c r="E153" s="48"/>
      <c r="F153" s="6"/>
      <c r="G153" s="6"/>
      <c r="H153" s="6"/>
      <c r="I153" s="6"/>
      <c r="J153" s="48"/>
      <c r="K153" s="48"/>
      <c r="L153" s="48"/>
      <c r="M153" s="48"/>
      <c r="N153" s="6"/>
      <c r="O153" s="6"/>
      <c r="P153" s="6"/>
      <c r="Q153" s="6"/>
    </row>
    <row r="154" spans="1:17" x14ac:dyDescent="0.25">
      <c r="A154" s="6"/>
      <c r="B154" s="6"/>
      <c r="C154" s="6"/>
      <c r="D154" s="6"/>
      <c r="E154" s="48"/>
      <c r="F154" s="6"/>
      <c r="G154" s="6"/>
      <c r="H154" s="6"/>
      <c r="I154" s="6"/>
      <c r="J154" s="48"/>
      <c r="K154" s="48"/>
      <c r="L154" s="48"/>
      <c r="M154" s="48"/>
      <c r="N154" s="6"/>
      <c r="O154" s="6"/>
      <c r="P154" s="6"/>
      <c r="Q154" s="6"/>
    </row>
    <row r="155" spans="1:17" x14ac:dyDescent="0.25">
      <c r="A155" s="6"/>
      <c r="B155" s="6"/>
      <c r="C155" s="6"/>
      <c r="D155" s="6"/>
      <c r="E155" s="48"/>
      <c r="F155" s="6"/>
      <c r="G155" s="6"/>
      <c r="H155" s="6"/>
      <c r="I155" s="6"/>
      <c r="J155" s="48"/>
      <c r="K155" s="48"/>
      <c r="L155" s="48"/>
      <c r="M155" s="48"/>
      <c r="N155" s="6"/>
      <c r="O155" s="6"/>
      <c r="P155" s="6"/>
      <c r="Q155" s="6"/>
    </row>
    <row r="156" spans="1:17" x14ac:dyDescent="0.25">
      <c r="A156" s="6"/>
      <c r="B156" s="6"/>
      <c r="C156" s="6"/>
      <c r="D156" s="6"/>
      <c r="E156" s="48"/>
      <c r="F156" s="6"/>
      <c r="G156" s="6"/>
      <c r="H156" s="6"/>
      <c r="I156" s="6"/>
      <c r="J156" s="48"/>
      <c r="K156" s="48"/>
      <c r="L156" s="48"/>
      <c r="M156" s="48"/>
      <c r="N156" s="6"/>
      <c r="O156" s="6"/>
      <c r="P156" s="6"/>
      <c r="Q156" s="6"/>
    </row>
    <row r="157" spans="1:17" x14ac:dyDescent="0.25">
      <c r="A157" s="6"/>
      <c r="B157" s="6"/>
      <c r="C157" s="6"/>
      <c r="D157" s="6"/>
      <c r="E157" s="48"/>
      <c r="F157" s="6"/>
      <c r="G157" s="6"/>
      <c r="H157" s="6"/>
      <c r="I157" s="6"/>
      <c r="J157" s="48"/>
      <c r="K157" s="48"/>
      <c r="L157" s="48"/>
      <c r="M157" s="48"/>
      <c r="N157" s="6"/>
      <c r="O157" s="6"/>
      <c r="P157" s="6"/>
      <c r="Q157" s="6"/>
    </row>
    <row r="158" spans="1:17" x14ac:dyDescent="0.25">
      <c r="A158" s="6"/>
      <c r="B158" s="6"/>
      <c r="C158" s="6"/>
      <c r="D158" s="6"/>
      <c r="E158" s="48"/>
      <c r="F158" s="6"/>
      <c r="G158" s="6"/>
      <c r="H158" s="6"/>
      <c r="I158" s="6"/>
      <c r="J158" s="48"/>
      <c r="K158" s="48"/>
      <c r="L158" s="48"/>
      <c r="M158" s="48"/>
      <c r="N158" s="6"/>
      <c r="O158" s="6"/>
      <c r="P158" s="6"/>
      <c r="Q158" s="6"/>
    </row>
    <row r="159" spans="1:17" x14ac:dyDescent="0.25">
      <c r="A159" s="6"/>
      <c r="B159" s="6"/>
      <c r="C159" s="6"/>
      <c r="D159" s="6"/>
      <c r="E159" s="48"/>
      <c r="F159" s="6"/>
      <c r="G159" s="6"/>
      <c r="H159" s="6"/>
      <c r="I159" s="6"/>
      <c r="J159" s="48"/>
      <c r="K159" s="48"/>
      <c r="L159" s="48"/>
      <c r="M159" s="48"/>
      <c r="N159" s="6"/>
      <c r="O159" s="6"/>
      <c r="P159" s="6"/>
      <c r="Q159" s="6"/>
    </row>
    <row r="160" spans="1:17" x14ac:dyDescent="0.25">
      <c r="A160" s="6"/>
      <c r="B160" s="6"/>
      <c r="C160" s="6"/>
      <c r="D160" s="6"/>
      <c r="E160" s="48"/>
      <c r="F160" s="6"/>
      <c r="G160" s="6"/>
      <c r="H160" s="6"/>
      <c r="I160" s="6"/>
      <c r="J160" s="48"/>
      <c r="K160" s="48"/>
      <c r="L160" s="48"/>
      <c r="M160" s="48"/>
      <c r="N160" s="6"/>
      <c r="O160" s="6"/>
      <c r="P160" s="6"/>
      <c r="Q160" s="6"/>
    </row>
    <row r="161" spans="1:17" x14ac:dyDescent="0.25">
      <c r="A161" s="6"/>
      <c r="B161" s="6"/>
      <c r="C161" s="6"/>
      <c r="D161" s="6"/>
      <c r="E161" s="48"/>
      <c r="F161" s="6"/>
      <c r="G161" s="6"/>
      <c r="H161" s="6"/>
      <c r="I161" s="6"/>
      <c r="J161" s="48"/>
      <c r="K161" s="48"/>
      <c r="L161" s="48"/>
      <c r="M161" s="48"/>
      <c r="N161" s="6"/>
      <c r="O161" s="6"/>
      <c r="P161" s="6"/>
      <c r="Q161" s="6"/>
    </row>
    <row r="162" spans="1:17" x14ac:dyDescent="0.25">
      <c r="A162" s="6"/>
      <c r="B162" s="6"/>
      <c r="C162" s="6"/>
      <c r="D162" s="6"/>
      <c r="E162" s="48"/>
      <c r="F162" s="6"/>
      <c r="G162" s="6"/>
      <c r="H162" s="6"/>
      <c r="I162" s="6"/>
      <c r="J162" s="48"/>
      <c r="K162" s="48"/>
      <c r="L162" s="48"/>
      <c r="M162" s="48"/>
      <c r="N162" s="6"/>
      <c r="O162" s="6"/>
      <c r="P162" s="6"/>
      <c r="Q162" s="6"/>
    </row>
    <row r="163" spans="1:17" x14ac:dyDescent="0.25">
      <c r="A163" s="6"/>
      <c r="B163" s="6"/>
      <c r="C163" s="6"/>
      <c r="D163" s="6"/>
      <c r="E163" s="48"/>
      <c r="F163" s="6"/>
      <c r="G163" s="6"/>
      <c r="H163" s="6"/>
      <c r="I163" s="6"/>
      <c r="J163" s="48"/>
      <c r="K163" s="48"/>
      <c r="L163" s="48"/>
      <c r="M163" s="48"/>
      <c r="N163" s="6"/>
      <c r="O163" s="6"/>
      <c r="P163" s="6"/>
      <c r="Q163" s="6"/>
    </row>
    <row r="164" spans="1:17" x14ac:dyDescent="0.25">
      <c r="A164" s="6"/>
      <c r="B164" s="6"/>
      <c r="C164" s="6"/>
      <c r="D164" s="6"/>
      <c r="E164" s="48"/>
      <c r="F164" s="6"/>
      <c r="G164" s="6"/>
      <c r="H164" s="6"/>
      <c r="I164" s="6"/>
      <c r="J164" s="48"/>
      <c r="K164" s="48"/>
      <c r="L164" s="48"/>
      <c r="M164" s="48"/>
      <c r="N164" s="6"/>
      <c r="O164" s="6"/>
      <c r="P164" s="6"/>
      <c r="Q164" s="6"/>
    </row>
    <row r="165" spans="1:17" x14ac:dyDescent="0.25">
      <c r="A165" s="6"/>
      <c r="B165" s="6"/>
      <c r="C165" s="6"/>
      <c r="D165" s="6"/>
      <c r="E165" s="48"/>
      <c r="F165" s="6"/>
      <c r="G165" s="6"/>
      <c r="H165" s="6"/>
      <c r="I165" s="6"/>
      <c r="J165" s="48"/>
      <c r="K165" s="48"/>
      <c r="L165" s="48"/>
      <c r="M165" s="48"/>
      <c r="N165" s="6"/>
      <c r="O165" s="6"/>
      <c r="P165" s="6"/>
      <c r="Q165" s="6"/>
    </row>
    <row r="166" spans="1:17" x14ac:dyDescent="0.25">
      <c r="A166" s="6"/>
      <c r="B166" s="6"/>
      <c r="C166" s="6"/>
      <c r="D166" s="6"/>
      <c r="E166" s="48"/>
      <c r="F166" s="6"/>
      <c r="G166" s="6"/>
      <c r="H166" s="6"/>
      <c r="I166" s="6"/>
      <c r="J166" s="48"/>
      <c r="K166" s="48"/>
      <c r="L166" s="48"/>
      <c r="M166" s="48"/>
      <c r="N166" s="6"/>
      <c r="O166" s="6"/>
      <c r="P166" s="6"/>
      <c r="Q166" s="6"/>
    </row>
  </sheetData>
  <mergeCells count="50">
    <mergeCell ref="O1:Q1"/>
    <mergeCell ref="A65:A69"/>
    <mergeCell ref="B65:B69"/>
    <mergeCell ref="C65:C69"/>
    <mergeCell ref="C55:C59"/>
    <mergeCell ref="A44:A48"/>
    <mergeCell ref="B44:B48"/>
    <mergeCell ref="C44:C48"/>
    <mergeCell ref="A50:A54"/>
    <mergeCell ref="B50:B54"/>
    <mergeCell ref="C50:C54"/>
    <mergeCell ref="A55:A59"/>
    <mergeCell ref="B55:B59"/>
    <mergeCell ref="A60:A64"/>
    <mergeCell ref="B60:B64"/>
    <mergeCell ref="C60:C64"/>
    <mergeCell ref="A29:A33"/>
    <mergeCell ref="A34:A38"/>
    <mergeCell ref="B34:B38"/>
    <mergeCell ref="C34:C38"/>
    <mergeCell ref="A24:A28"/>
    <mergeCell ref="L2:Q2"/>
    <mergeCell ref="I2:K2"/>
    <mergeCell ref="A9:A13"/>
    <mergeCell ref="B9:B13"/>
    <mergeCell ref="C9:C13"/>
    <mergeCell ref="E5:Q5"/>
    <mergeCell ref="F6:Q6"/>
    <mergeCell ref="A3:Q3"/>
    <mergeCell ref="B5:B7"/>
    <mergeCell ref="A5:A7"/>
    <mergeCell ref="C5:C7"/>
    <mergeCell ref="D5:D7"/>
    <mergeCell ref="E6:E7"/>
    <mergeCell ref="A70:A74"/>
    <mergeCell ref="B70:B74"/>
    <mergeCell ref="C70:C74"/>
    <mergeCell ref="A14:A18"/>
    <mergeCell ref="B14:B18"/>
    <mergeCell ref="C14:C18"/>
    <mergeCell ref="C29:C33"/>
    <mergeCell ref="B24:B28"/>
    <mergeCell ref="A39:A43"/>
    <mergeCell ref="B39:B43"/>
    <mergeCell ref="C39:C43"/>
    <mergeCell ref="B19:B23"/>
    <mergeCell ref="A19:A23"/>
    <mergeCell ref="C19:C23"/>
    <mergeCell ref="C24:C28"/>
    <mergeCell ref="B29:B33"/>
  </mergeCells>
  <pageMargins left="0.39370078740157483" right="0.39370078740157483" top="0.35433070866141736" bottom="0.39370078740157483" header="0.11811023622047245" footer="0.11811023622047245"/>
  <pageSetup paperSize="9" scale="47" firstPageNumber="10" fitToHeight="0" orientation="landscape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D8" sqref="A1:D8"/>
    </sheetView>
  </sheetViews>
  <sheetFormatPr defaultRowHeight="15" x14ac:dyDescent="0.25"/>
  <cols>
    <col min="1" max="1" width="5.85546875" customWidth="1"/>
    <col min="2" max="3" width="37.7109375" customWidth="1"/>
    <col min="4" max="4" width="49.140625" customWidth="1"/>
  </cols>
  <sheetData>
    <row r="1" spans="1:9" x14ac:dyDescent="0.25">
      <c r="A1" s="84" t="s">
        <v>31</v>
      </c>
      <c r="B1" s="84"/>
      <c r="C1" s="84"/>
      <c r="D1" s="84"/>
      <c r="F1" s="83"/>
      <c r="G1" s="83"/>
      <c r="H1" s="83"/>
      <c r="I1" s="83"/>
    </row>
    <row r="3" spans="1:9" ht="60.75" customHeight="1" x14ac:dyDescent="0.25">
      <c r="A3" s="58" t="s">
        <v>134</v>
      </c>
      <c r="B3" s="58"/>
      <c r="C3" s="58"/>
      <c r="D3" s="58"/>
    </row>
    <row r="4" spans="1:9" ht="92.25" customHeight="1" x14ac:dyDescent="0.25">
      <c r="A4" s="2" t="s">
        <v>55</v>
      </c>
      <c r="B4" s="2" t="s">
        <v>131</v>
      </c>
      <c r="C4" s="2" t="s">
        <v>132</v>
      </c>
      <c r="D4" s="2" t="s">
        <v>133</v>
      </c>
    </row>
    <row r="5" spans="1:9" ht="15.75" x14ac:dyDescent="0.25">
      <c r="A5" s="2">
        <v>1</v>
      </c>
      <c r="B5" s="2">
        <v>2</v>
      </c>
      <c r="C5" s="2">
        <v>3</v>
      </c>
      <c r="D5" s="2">
        <v>4</v>
      </c>
    </row>
    <row r="6" spans="1:9" ht="15.75" x14ac:dyDescent="0.25">
      <c r="A6" s="2">
        <v>1</v>
      </c>
      <c r="B6" s="2" t="s">
        <v>95</v>
      </c>
      <c r="C6" s="2" t="s">
        <v>95</v>
      </c>
      <c r="D6" s="2" t="s">
        <v>95</v>
      </c>
    </row>
    <row r="7" spans="1:9" ht="15.75" x14ac:dyDescent="0.25">
      <c r="A7" s="2">
        <v>2</v>
      </c>
      <c r="B7" s="2" t="s">
        <v>95</v>
      </c>
      <c r="C7" s="2" t="s">
        <v>95</v>
      </c>
      <c r="D7" s="2" t="s">
        <v>95</v>
      </c>
    </row>
    <row r="8" spans="1:9" ht="15.75" x14ac:dyDescent="0.25">
      <c r="A8" s="2">
        <v>3</v>
      </c>
      <c r="B8" s="2" t="s">
        <v>95</v>
      </c>
      <c r="C8" s="2" t="s">
        <v>95</v>
      </c>
      <c r="D8" s="2" t="s">
        <v>95</v>
      </c>
    </row>
    <row r="9" spans="1:9" ht="15.75" x14ac:dyDescent="0.25">
      <c r="A9" s="40"/>
    </row>
    <row r="10" spans="1:9" ht="15.75" x14ac:dyDescent="0.25">
      <c r="A10" s="40"/>
    </row>
  </sheetData>
  <mergeCells count="3">
    <mergeCell ref="F1:I1"/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firstPageNumber="13" orientation="landscape" useFirstPageNumber="1" verticalDpi="0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8"/>
  <sheetViews>
    <sheetView workbookViewId="0">
      <selection activeCell="H25" sqref="H25:I25"/>
    </sheetView>
  </sheetViews>
  <sheetFormatPr defaultRowHeight="15" x14ac:dyDescent="0.25"/>
  <cols>
    <col min="1" max="1" width="2" customWidth="1"/>
    <col min="3" max="3" width="13.7109375" customWidth="1"/>
    <col min="4" max="4" width="14.42578125" customWidth="1"/>
    <col min="5" max="5" width="10.5703125" customWidth="1"/>
    <col min="9" max="9" width="26.42578125" customWidth="1"/>
  </cols>
  <sheetData>
    <row r="1" spans="2:15" ht="23.25" customHeight="1" x14ac:dyDescent="0.25">
      <c r="L1" s="83" t="s">
        <v>43</v>
      </c>
      <c r="M1" s="83"/>
      <c r="N1" s="83"/>
      <c r="O1" s="83"/>
    </row>
    <row r="2" spans="2:15" ht="18.75" customHeight="1" x14ac:dyDescent="0.25">
      <c r="B2" s="86" t="s">
        <v>135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2:15" ht="18.75" customHeight="1" x14ac:dyDescent="0.25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2:15" ht="33" customHeight="1" x14ac:dyDescent="0.25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2:15" ht="8.25" customHeight="1" x14ac:dyDescent="0.25">
      <c r="B5" s="35"/>
    </row>
    <row r="6" spans="2:15" ht="42.75" customHeight="1" x14ac:dyDescent="0.25">
      <c r="B6" s="57" t="s">
        <v>117</v>
      </c>
      <c r="C6" s="57" t="s">
        <v>19</v>
      </c>
      <c r="D6" s="57" t="s">
        <v>20</v>
      </c>
      <c r="E6" s="57" t="s">
        <v>21</v>
      </c>
      <c r="F6" s="57" t="s">
        <v>22</v>
      </c>
      <c r="G6" s="57" t="s">
        <v>23</v>
      </c>
      <c r="H6" s="57" t="s">
        <v>1</v>
      </c>
      <c r="I6" s="57"/>
      <c r="J6" s="57" t="s">
        <v>118</v>
      </c>
      <c r="K6" s="57"/>
      <c r="L6" s="57"/>
      <c r="M6" s="57"/>
      <c r="N6" s="57"/>
      <c r="O6" s="57"/>
    </row>
    <row r="7" spans="2:15" x14ac:dyDescent="0.25">
      <c r="B7" s="57"/>
      <c r="C7" s="57"/>
      <c r="D7" s="57"/>
      <c r="E7" s="57"/>
      <c r="F7" s="57"/>
      <c r="G7" s="57"/>
      <c r="H7" s="57"/>
      <c r="I7" s="57"/>
      <c r="J7" s="11" t="s">
        <v>3</v>
      </c>
      <c r="K7" s="11" t="s">
        <v>119</v>
      </c>
      <c r="L7" s="11" t="s">
        <v>119</v>
      </c>
      <c r="M7" s="11" t="s">
        <v>119</v>
      </c>
      <c r="N7" s="11" t="s">
        <v>119</v>
      </c>
      <c r="O7" s="11" t="s">
        <v>120</v>
      </c>
    </row>
    <row r="8" spans="2:15" x14ac:dyDescent="0.25"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57">
        <v>7</v>
      </c>
      <c r="I8" s="57"/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1">
        <v>13</v>
      </c>
    </row>
    <row r="9" spans="2:15" ht="45.75" customHeight="1" x14ac:dyDescent="0.25">
      <c r="B9" s="87" t="s">
        <v>124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2:15" ht="14.25" customHeight="1" x14ac:dyDescent="0.25">
      <c r="B10" s="57">
        <v>1</v>
      </c>
      <c r="C10" s="57" t="s">
        <v>126</v>
      </c>
      <c r="D10" s="57" t="s">
        <v>127</v>
      </c>
      <c r="E10" s="85"/>
      <c r="F10" s="85"/>
      <c r="G10" s="85"/>
      <c r="H10" s="85"/>
      <c r="I10" s="12" t="s">
        <v>3</v>
      </c>
      <c r="J10" s="11" t="s">
        <v>95</v>
      </c>
      <c r="K10" s="11" t="s">
        <v>95</v>
      </c>
      <c r="L10" s="11" t="s">
        <v>95</v>
      </c>
      <c r="M10" s="11" t="s">
        <v>95</v>
      </c>
      <c r="N10" s="11" t="s">
        <v>95</v>
      </c>
      <c r="O10" s="11" t="s">
        <v>95</v>
      </c>
    </row>
    <row r="11" spans="2:15" ht="14.25" customHeight="1" x14ac:dyDescent="0.25">
      <c r="B11" s="57"/>
      <c r="C11" s="57"/>
      <c r="D11" s="57"/>
      <c r="E11" s="85"/>
      <c r="F11" s="85"/>
      <c r="G11" s="85"/>
      <c r="H11" s="85"/>
      <c r="I11" s="12" t="s">
        <v>7</v>
      </c>
      <c r="J11" s="11" t="s">
        <v>95</v>
      </c>
      <c r="K11" s="11" t="s">
        <v>95</v>
      </c>
      <c r="L11" s="11" t="s">
        <v>95</v>
      </c>
      <c r="M11" s="11" t="s">
        <v>95</v>
      </c>
      <c r="N11" s="11" t="s">
        <v>95</v>
      </c>
      <c r="O11" s="11" t="s">
        <v>95</v>
      </c>
    </row>
    <row r="12" spans="2:15" ht="14.25" customHeight="1" x14ac:dyDescent="0.25">
      <c r="B12" s="57"/>
      <c r="C12" s="57"/>
      <c r="D12" s="57"/>
      <c r="E12" s="85"/>
      <c r="F12" s="85"/>
      <c r="G12" s="85"/>
      <c r="H12" s="85"/>
      <c r="I12" s="12" t="s">
        <v>8</v>
      </c>
      <c r="J12" s="11" t="s">
        <v>95</v>
      </c>
      <c r="K12" s="11" t="s">
        <v>95</v>
      </c>
      <c r="L12" s="11" t="s">
        <v>95</v>
      </c>
      <c r="M12" s="11" t="s">
        <v>95</v>
      </c>
      <c r="N12" s="11" t="s">
        <v>95</v>
      </c>
      <c r="O12" s="11" t="s">
        <v>95</v>
      </c>
    </row>
    <row r="13" spans="2:15" ht="12.75" customHeight="1" x14ac:dyDescent="0.25">
      <c r="B13" s="57"/>
      <c r="C13" s="57"/>
      <c r="D13" s="57"/>
      <c r="E13" s="85"/>
      <c r="F13" s="85"/>
      <c r="G13" s="85"/>
      <c r="H13" s="85"/>
      <c r="I13" s="12" t="s">
        <v>9</v>
      </c>
      <c r="J13" s="11" t="s">
        <v>95</v>
      </c>
      <c r="K13" s="11" t="s">
        <v>95</v>
      </c>
      <c r="L13" s="11" t="s">
        <v>95</v>
      </c>
      <c r="M13" s="11" t="s">
        <v>95</v>
      </c>
      <c r="N13" s="11" t="s">
        <v>95</v>
      </c>
      <c r="O13" s="11" t="s">
        <v>95</v>
      </c>
    </row>
    <row r="14" spans="2:15" ht="34.5" customHeight="1" x14ac:dyDescent="0.25">
      <c r="B14" s="57"/>
      <c r="C14" s="57"/>
      <c r="D14" s="57"/>
      <c r="E14" s="85"/>
      <c r="F14" s="85"/>
      <c r="G14" s="85"/>
      <c r="H14" s="85"/>
      <c r="I14" s="12" t="s">
        <v>10</v>
      </c>
      <c r="J14" s="11" t="s">
        <v>95</v>
      </c>
      <c r="K14" s="11" t="s">
        <v>95</v>
      </c>
      <c r="L14" s="11" t="s">
        <v>95</v>
      </c>
      <c r="M14" s="11" t="s">
        <v>95</v>
      </c>
      <c r="N14" s="11" t="s">
        <v>95</v>
      </c>
      <c r="O14" s="11" t="s">
        <v>95</v>
      </c>
    </row>
    <row r="15" spans="2:15" ht="14.25" customHeight="1" x14ac:dyDescent="0.25">
      <c r="B15" s="57"/>
      <c r="C15" s="57"/>
      <c r="D15" s="57" t="s">
        <v>125</v>
      </c>
      <c r="E15" s="85"/>
      <c r="F15" s="85"/>
      <c r="G15" s="85"/>
      <c r="H15" s="85"/>
      <c r="I15" s="12" t="s">
        <v>3</v>
      </c>
      <c r="J15" s="11" t="s">
        <v>95</v>
      </c>
      <c r="K15" s="11" t="s">
        <v>95</v>
      </c>
      <c r="L15" s="11" t="s">
        <v>95</v>
      </c>
      <c r="M15" s="11" t="s">
        <v>95</v>
      </c>
      <c r="N15" s="11" t="s">
        <v>95</v>
      </c>
      <c r="O15" s="11" t="s">
        <v>95</v>
      </c>
    </row>
    <row r="16" spans="2:15" ht="14.25" customHeight="1" x14ac:dyDescent="0.25">
      <c r="B16" s="57"/>
      <c r="C16" s="57"/>
      <c r="D16" s="57"/>
      <c r="E16" s="85"/>
      <c r="F16" s="85"/>
      <c r="G16" s="85"/>
      <c r="H16" s="85"/>
      <c r="I16" s="12" t="s">
        <v>7</v>
      </c>
      <c r="J16" s="11" t="s">
        <v>95</v>
      </c>
      <c r="K16" s="11" t="s">
        <v>95</v>
      </c>
      <c r="L16" s="11" t="s">
        <v>95</v>
      </c>
      <c r="M16" s="11" t="s">
        <v>95</v>
      </c>
      <c r="N16" s="11" t="s">
        <v>95</v>
      </c>
      <c r="O16" s="11" t="s">
        <v>95</v>
      </c>
    </row>
    <row r="17" spans="2:15" ht="14.25" customHeight="1" x14ac:dyDescent="0.25">
      <c r="B17" s="57"/>
      <c r="C17" s="57"/>
      <c r="D17" s="57"/>
      <c r="E17" s="85"/>
      <c r="F17" s="85"/>
      <c r="G17" s="85"/>
      <c r="H17" s="85"/>
      <c r="I17" s="12" t="s">
        <v>8</v>
      </c>
      <c r="J17" s="11" t="s">
        <v>95</v>
      </c>
      <c r="K17" s="11" t="s">
        <v>95</v>
      </c>
      <c r="L17" s="11" t="s">
        <v>95</v>
      </c>
      <c r="M17" s="11" t="s">
        <v>95</v>
      </c>
      <c r="N17" s="11" t="s">
        <v>95</v>
      </c>
      <c r="O17" s="11" t="s">
        <v>95</v>
      </c>
    </row>
    <row r="18" spans="2:15" ht="14.25" customHeight="1" x14ac:dyDescent="0.25">
      <c r="B18" s="57"/>
      <c r="C18" s="57"/>
      <c r="D18" s="57"/>
      <c r="E18" s="85"/>
      <c r="F18" s="85"/>
      <c r="G18" s="85"/>
      <c r="H18" s="85"/>
      <c r="I18" s="12" t="s">
        <v>9</v>
      </c>
      <c r="J18" s="11" t="s">
        <v>95</v>
      </c>
      <c r="K18" s="11" t="s">
        <v>95</v>
      </c>
      <c r="L18" s="11" t="s">
        <v>95</v>
      </c>
      <c r="M18" s="11" t="s">
        <v>95</v>
      </c>
      <c r="N18" s="11" t="s">
        <v>95</v>
      </c>
      <c r="O18" s="11" t="s">
        <v>95</v>
      </c>
    </row>
    <row r="19" spans="2:15" ht="30.75" customHeight="1" x14ac:dyDescent="0.25">
      <c r="B19" s="57"/>
      <c r="C19" s="57"/>
      <c r="D19" s="57"/>
      <c r="E19" s="85"/>
      <c r="F19" s="85"/>
      <c r="G19" s="85"/>
      <c r="H19" s="85"/>
      <c r="I19" s="12" t="s">
        <v>10</v>
      </c>
      <c r="J19" s="11" t="s">
        <v>95</v>
      </c>
      <c r="K19" s="11" t="s">
        <v>95</v>
      </c>
      <c r="L19" s="11" t="s">
        <v>95</v>
      </c>
      <c r="M19" s="11" t="s">
        <v>95</v>
      </c>
      <c r="N19" s="11" t="s">
        <v>95</v>
      </c>
      <c r="O19" s="11" t="s">
        <v>95</v>
      </c>
    </row>
    <row r="20" spans="2:15" ht="15" customHeight="1" x14ac:dyDescent="0.25">
      <c r="B20" s="57"/>
      <c r="C20" s="57"/>
      <c r="D20" s="57" t="s">
        <v>122</v>
      </c>
      <c r="E20" s="57"/>
      <c r="F20" s="57"/>
      <c r="G20" s="57"/>
      <c r="H20" s="57"/>
      <c r="I20" s="12" t="s">
        <v>3</v>
      </c>
      <c r="J20" s="11" t="s">
        <v>95</v>
      </c>
      <c r="K20" s="11" t="s">
        <v>95</v>
      </c>
      <c r="L20" s="11" t="s">
        <v>95</v>
      </c>
      <c r="M20" s="11" t="s">
        <v>95</v>
      </c>
      <c r="N20" s="11" t="s">
        <v>95</v>
      </c>
      <c r="O20" s="11" t="s">
        <v>95</v>
      </c>
    </row>
    <row r="21" spans="2:15" ht="15" customHeight="1" x14ac:dyDescent="0.25">
      <c r="B21" s="57"/>
      <c r="C21" s="57"/>
      <c r="D21" s="57"/>
      <c r="E21" s="57"/>
      <c r="F21" s="57"/>
      <c r="G21" s="57"/>
      <c r="H21" s="57"/>
      <c r="I21" s="12" t="s">
        <v>7</v>
      </c>
      <c r="J21" s="11" t="s">
        <v>95</v>
      </c>
      <c r="K21" s="11" t="s">
        <v>95</v>
      </c>
      <c r="L21" s="11" t="s">
        <v>95</v>
      </c>
      <c r="M21" s="11" t="s">
        <v>95</v>
      </c>
      <c r="N21" s="11" t="s">
        <v>95</v>
      </c>
      <c r="O21" s="11" t="s">
        <v>95</v>
      </c>
    </row>
    <row r="22" spans="2:15" ht="15" customHeight="1" x14ac:dyDescent="0.25">
      <c r="B22" s="57"/>
      <c r="C22" s="57"/>
      <c r="D22" s="57"/>
      <c r="E22" s="57"/>
      <c r="F22" s="57"/>
      <c r="G22" s="57"/>
      <c r="H22" s="57"/>
      <c r="I22" s="12" t="s">
        <v>8</v>
      </c>
      <c r="J22" s="11" t="s">
        <v>95</v>
      </c>
      <c r="K22" s="11" t="s">
        <v>95</v>
      </c>
      <c r="L22" s="11" t="s">
        <v>95</v>
      </c>
      <c r="M22" s="11" t="s">
        <v>95</v>
      </c>
      <c r="N22" s="11" t="s">
        <v>95</v>
      </c>
      <c r="O22" s="11" t="s">
        <v>95</v>
      </c>
    </row>
    <row r="23" spans="2:15" ht="15" customHeight="1" x14ac:dyDescent="0.25">
      <c r="B23" s="57"/>
      <c r="C23" s="57"/>
      <c r="D23" s="57"/>
      <c r="E23" s="57"/>
      <c r="F23" s="57"/>
      <c r="G23" s="57"/>
      <c r="H23" s="57"/>
      <c r="I23" s="12" t="s">
        <v>9</v>
      </c>
      <c r="J23" s="11" t="s">
        <v>95</v>
      </c>
      <c r="K23" s="11" t="s">
        <v>95</v>
      </c>
      <c r="L23" s="11" t="s">
        <v>95</v>
      </c>
      <c r="M23" s="11" t="s">
        <v>95</v>
      </c>
      <c r="N23" s="11" t="s">
        <v>95</v>
      </c>
      <c r="O23" s="11" t="s">
        <v>95</v>
      </c>
    </row>
    <row r="24" spans="2:15" x14ac:dyDescent="0.25">
      <c r="B24" s="57" t="s">
        <v>123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2:15" ht="15.75" customHeight="1" x14ac:dyDescent="0.25">
      <c r="B25" s="85"/>
      <c r="C25" s="85" t="s">
        <v>121</v>
      </c>
      <c r="D25" s="85"/>
      <c r="E25" s="85"/>
      <c r="F25" s="85"/>
      <c r="G25" s="85"/>
      <c r="H25" s="85" t="s">
        <v>3</v>
      </c>
      <c r="I25" s="85"/>
      <c r="J25" s="11" t="s">
        <v>95</v>
      </c>
      <c r="K25" s="11" t="s">
        <v>95</v>
      </c>
      <c r="L25" s="11" t="s">
        <v>95</v>
      </c>
      <c r="M25" s="11" t="s">
        <v>95</v>
      </c>
      <c r="N25" s="11" t="s">
        <v>95</v>
      </c>
      <c r="O25" s="11" t="s">
        <v>95</v>
      </c>
    </row>
    <row r="26" spans="2:15" ht="15.75" customHeight="1" x14ac:dyDescent="0.25">
      <c r="B26" s="85"/>
      <c r="C26" s="85"/>
      <c r="D26" s="85"/>
      <c r="E26" s="85"/>
      <c r="F26" s="85"/>
      <c r="G26" s="85"/>
      <c r="H26" s="85" t="s">
        <v>7</v>
      </c>
      <c r="I26" s="85"/>
      <c r="J26" s="11" t="s">
        <v>95</v>
      </c>
      <c r="K26" s="11" t="s">
        <v>95</v>
      </c>
      <c r="L26" s="11" t="s">
        <v>95</v>
      </c>
      <c r="M26" s="11" t="s">
        <v>95</v>
      </c>
      <c r="N26" s="11" t="s">
        <v>95</v>
      </c>
      <c r="O26" s="11" t="s">
        <v>95</v>
      </c>
    </row>
    <row r="27" spans="2:15" ht="15.75" customHeight="1" x14ac:dyDescent="0.25">
      <c r="B27" s="85"/>
      <c r="C27" s="85"/>
      <c r="D27" s="85"/>
      <c r="E27" s="85"/>
      <c r="F27" s="85"/>
      <c r="G27" s="85"/>
      <c r="H27" s="85" t="s">
        <v>8</v>
      </c>
      <c r="I27" s="85"/>
      <c r="J27" s="11" t="s">
        <v>95</v>
      </c>
      <c r="K27" s="11" t="s">
        <v>95</v>
      </c>
      <c r="L27" s="11" t="s">
        <v>95</v>
      </c>
      <c r="M27" s="11" t="s">
        <v>95</v>
      </c>
      <c r="N27" s="11" t="s">
        <v>95</v>
      </c>
      <c r="O27" s="11" t="s">
        <v>95</v>
      </c>
    </row>
    <row r="28" spans="2:15" ht="15.75" customHeight="1" x14ac:dyDescent="0.25">
      <c r="B28" s="85"/>
      <c r="C28" s="85"/>
      <c r="D28" s="85"/>
      <c r="E28" s="85"/>
      <c r="F28" s="85"/>
      <c r="G28" s="85"/>
      <c r="H28" s="85" t="s">
        <v>9</v>
      </c>
      <c r="I28" s="85"/>
      <c r="J28" s="11" t="s">
        <v>95</v>
      </c>
      <c r="K28" s="11" t="s">
        <v>95</v>
      </c>
      <c r="L28" s="11" t="s">
        <v>95</v>
      </c>
      <c r="M28" s="11" t="s">
        <v>95</v>
      </c>
      <c r="N28" s="11" t="s">
        <v>95</v>
      </c>
      <c r="O28" s="11" t="s">
        <v>95</v>
      </c>
    </row>
  </sheetData>
  <mergeCells count="34">
    <mergeCell ref="L1:O1"/>
    <mergeCell ref="H25:I25"/>
    <mergeCell ref="F6:F7"/>
    <mergeCell ref="G6:G7"/>
    <mergeCell ref="H6:I7"/>
    <mergeCell ref="J6:O6"/>
    <mergeCell ref="H8:I8"/>
    <mergeCell ref="B9:O9"/>
    <mergeCell ref="F10:F14"/>
    <mergeCell ref="G10:H14"/>
    <mergeCell ref="E15:E19"/>
    <mergeCell ref="B6:B7"/>
    <mergeCell ref="C6:C7"/>
    <mergeCell ref="G25:G28"/>
    <mergeCell ref="B10:B23"/>
    <mergeCell ref="C10:C23"/>
    <mergeCell ref="B2:O4"/>
    <mergeCell ref="H26:I26"/>
    <mergeCell ref="H27:I27"/>
    <mergeCell ref="D6:D7"/>
    <mergeCell ref="E6:E7"/>
    <mergeCell ref="H28:I28"/>
    <mergeCell ref="D15:D19"/>
    <mergeCell ref="D10:D14"/>
    <mergeCell ref="F15:F19"/>
    <mergeCell ref="G15:H19"/>
    <mergeCell ref="D20:H23"/>
    <mergeCell ref="B24:O24"/>
    <mergeCell ref="B25:B28"/>
    <mergeCell ref="C25:C28"/>
    <mergeCell ref="D25:D28"/>
    <mergeCell ref="E25:E28"/>
    <mergeCell ref="F25:F28"/>
    <mergeCell ref="E10:E14"/>
  </mergeCells>
  <pageMargins left="0.23622047244094491" right="0.23622047244094491" top="0.74803149606299213" bottom="0.74803149606299213" header="0.31496062992125984" footer="0.31496062992125984"/>
  <pageSetup paperSize="9" scale="90" firstPageNumber="14" fitToHeight="0" orientation="landscape" useFirstPageNumber="1" verticalDpi="0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C16" sqref="C16"/>
    </sheetView>
  </sheetViews>
  <sheetFormatPr defaultRowHeight="15" x14ac:dyDescent="0.25"/>
  <cols>
    <col min="1" max="1" width="5.5703125" style="10" customWidth="1"/>
    <col min="2" max="2" width="29.5703125" style="10" customWidth="1"/>
    <col min="3" max="3" width="34.5703125" style="10" customWidth="1"/>
    <col min="4" max="10" width="9.140625" style="10"/>
    <col min="11" max="11" width="11.5703125" style="10" customWidth="1"/>
    <col min="12" max="12" width="27.28515625" style="10" customWidth="1"/>
    <col min="13" max="16384" width="9.140625" style="10"/>
  </cols>
  <sheetData>
    <row r="1" spans="1:12" ht="15.75" x14ac:dyDescent="0.25">
      <c r="L1" s="16" t="s">
        <v>136</v>
      </c>
    </row>
    <row r="3" spans="1:12" ht="43.5" customHeight="1" x14ac:dyDescent="0.25">
      <c r="A3" s="91" t="s">
        <v>48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5" spans="1:12" ht="119.25" customHeight="1" x14ac:dyDescent="0.25">
      <c r="A5" s="57" t="s">
        <v>0</v>
      </c>
      <c r="B5" s="57" t="s">
        <v>45</v>
      </c>
      <c r="C5" s="57" t="s">
        <v>46</v>
      </c>
      <c r="D5" s="88" t="s">
        <v>44</v>
      </c>
      <c r="E5" s="89"/>
      <c r="F5" s="89"/>
      <c r="G5" s="89"/>
      <c r="H5" s="89"/>
      <c r="I5" s="89"/>
      <c r="J5" s="89"/>
      <c r="K5" s="90"/>
      <c r="L5" s="57" t="s">
        <v>47</v>
      </c>
    </row>
    <row r="6" spans="1:12" x14ac:dyDescent="0.25">
      <c r="A6" s="57"/>
      <c r="B6" s="57"/>
      <c r="C6" s="57"/>
      <c r="D6" s="11" t="s">
        <v>24</v>
      </c>
      <c r="E6" s="11" t="s">
        <v>25</v>
      </c>
      <c r="F6" s="11" t="s">
        <v>26</v>
      </c>
      <c r="G6" s="11" t="s">
        <v>27</v>
      </c>
      <c r="H6" s="11" t="s">
        <v>28</v>
      </c>
      <c r="I6" s="11" t="s">
        <v>29</v>
      </c>
      <c r="J6" s="11" t="s">
        <v>30</v>
      </c>
      <c r="K6" s="11" t="s">
        <v>86</v>
      </c>
      <c r="L6" s="57"/>
    </row>
    <row r="7" spans="1:12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</row>
    <row r="8" spans="1:12" ht="105" x14ac:dyDescent="0.25">
      <c r="A8" s="11">
        <v>1</v>
      </c>
      <c r="B8" s="12" t="s">
        <v>112</v>
      </c>
      <c r="C8" s="11" t="s">
        <v>113</v>
      </c>
      <c r="D8" s="38">
        <v>39200</v>
      </c>
      <c r="E8" s="38">
        <v>39200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</row>
  </sheetData>
  <mergeCells count="6">
    <mergeCell ref="D5:K5"/>
    <mergeCell ref="A3:L3"/>
    <mergeCell ref="A5:A6"/>
    <mergeCell ref="B5:B6"/>
    <mergeCell ref="C5:C6"/>
    <mergeCell ref="L5:L6"/>
  </mergeCells>
  <pageMargins left="0.39370078740157483" right="0.39370078740157483" top="1.1811023622047245" bottom="0.39370078740157483" header="0.31496062992125984" footer="0.31496062992125984"/>
  <pageSetup paperSize="9" scale="80" firstPageNumber="15" orientation="landscape" useFirstPageNumber="1" verticalDpi="0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I10" sqref="I10"/>
    </sheetView>
  </sheetViews>
  <sheetFormatPr defaultRowHeight="15" x14ac:dyDescent="0.25"/>
  <cols>
    <col min="1" max="1" width="9.140625" style="10"/>
    <col min="2" max="2" width="16.28515625" style="10" customWidth="1"/>
    <col min="3" max="3" width="23.42578125" style="10" customWidth="1"/>
    <col min="4" max="4" width="20.140625" style="10" customWidth="1"/>
    <col min="5" max="5" width="20.42578125" style="10" customWidth="1"/>
    <col min="6" max="6" width="22.7109375" style="10" customWidth="1"/>
    <col min="7" max="16384" width="9.140625" style="10"/>
  </cols>
  <sheetData>
    <row r="1" spans="1:6" ht="15.75" x14ac:dyDescent="0.25">
      <c r="A1" s="1"/>
      <c r="B1" s="1"/>
      <c r="C1" s="1"/>
      <c r="D1" s="1"/>
      <c r="E1" s="1"/>
      <c r="F1" s="16" t="s">
        <v>51</v>
      </c>
    </row>
    <row r="2" spans="1:6" ht="15.75" x14ac:dyDescent="0.25">
      <c r="A2" s="1"/>
      <c r="B2" s="1"/>
      <c r="C2" s="1"/>
      <c r="D2" s="1"/>
      <c r="E2" s="1"/>
      <c r="F2" s="1"/>
    </row>
    <row r="3" spans="1:6" ht="15" customHeight="1" x14ac:dyDescent="0.25">
      <c r="A3" s="92" t="s">
        <v>60</v>
      </c>
      <c r="B3" s="92"/>
      <c r="C3" s="92"/>
      <c r="D3" s="92"/>
      <c r="E3" s="92"/>
      <c r="F3" s="92"/>
    </row>
    <row r="4" spans="1:6" ht="14.25" customHeight="1" x14ac:dyDescent="0.25"/>
    <row r="5" spans="1:6" ht="62.25" customHeight="1" x14ac:dyDescent="0.25">
      <c r="A5" s="2" t="s">
        <v>55</v>
      </c>
      <c r="B5" s="2" t="s">
        <v>56</v>
      </c>
      <c r="C5" s="2" t="s">
        <v>57</v>
      </c>
      <c r="D5" s="2" t="s">
        <v>58</v>
      </c>
      <c r="E5" s="2" t="s">
        <v>59</v>
      </c>
      <c r="F5" s="2" t="s">
        <v>177</v>
      </c>
    </row>
    <row r="6" spans="1:6" ht="15.7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</row>
    <row r="7" spans="1:6" ht="15.75" x14ac:dyDescent="0.25">
      <c r="A7" s="2" t="s">
        <v>95</v>
      </c>
      <c r="B7" s="2" t="s">
        <v>95</v>
      </c>
      <c r="C7" s="2" t="s">
        <v>95</v>
      </c>
      <c r="D7" s="2" t="s">
        <v>95</v>
      </c>
      <c r="E7" s="2" t="s">
        <v>95</v>
      </c>
      <c r="F7" s="2" t="s">
        <v>95</v>
      </c>
    </row>
    <row r="8" spans="1:6" ht="15.75" x14ac:dyDescent="0.25">
      <c r="A8" s="2" t="s">
        <v>95</v>
      </c>
      <c r="B8" s="2" t="s">
        <v>95</v>
      </c>
      <c r="C8" s="2" t="s">
        <v>95</v>
      </c>
      <c r="D8" s="2" t="s">
        <v>95</v>
      </c>
      <c r="E8" s="2" t="s">
        <v>95</v>
      </c>
      <c r="F8" s="2" t="s">
        <v>95</v>
      </c>
    </row>
    <row r="9" spans="1:6" ht="15.75" x14ac:dyDescent="0.25">
      <c r="A9" s="2" t="s">
        <v>95</v>
      </c>
      <c r="B9" s="2" t="s">
        <v>95</v>
      </c>
      <c r="C9" s="2" t="s">
        <v>95</v>
      </c>
      <c r="D9" s="2" t="s">
        <v>95</v>
      </c>
      <c r="E9" s="2" t="s">
        <v>95</v>
      </c>
      <c r="F9" s="2" t="s">
        <v>95</v>
      </c>
    </row>
  </sheetData>
  <mergeCells count="1">
    <mergeCell ref="A3:F3"/>
  </mergeCells>
  <pageMargins left="1.1811023622047245" right="0.39370078740157483" top="0.78740157480314965" bottom="0.39370078740157483" header="0.31496062992125984" footer="0.31496062992125984"/>
  <pageSetup paperSize="9" scale="75" firstPageNumber="17" orientation="portrait" useFirstPageNumber="1" verticalDpi="0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16" sqref="E16"/>
    </sheetView>
  </sheetViews>
  <sheetFormatPr defaultRowHeight="15" x14ac:dyDescent="0.25"/>
  <cols>
    <col min="1" max="1" width="8.5703125" customWidth="1"/>
    <col min="2" max="6" width="23.85546875" customWidth="1"/>
  </cols>
  <sheetData>
    <row r="1" spans="1:6" ht="24" customHeight="1" x14ac:dyDescent="0.25">
      <c r="F1" t="s">
        <v>61</v>
      </c>
    </row>
    <row r="2" spans="1:6" ht="28.5" customHeight="1" x14ac:dyDescent="0.25">
      <c r="A2" s="58" t="s">
        <v>137</v>
      </c>
      <c r="B2" s="58"/>
      <c r="C2" s="58"/>
      <c r="D2" s="58"/>
      <c r="E2" s="58"/>
      <c r="F2" s="58"/>
    </row>
    <row r="3" spans="1:6" ht="16.5" customHeight="1" x14ac:dyDescent="0.25">
      <c r="A3" s="58"/>
      <c r="B3" s="58"/>
      <c r="C3" s="58"/>
      <c r="D3" s="58"/>
      <c r="E3" s="58"/>
      <c r="F3" s="58"/>
    </row>
    <row r="4" spans="1:6" ht="122.25" customHeight="1" x14ac:dyDescent="0.25">
      <c r="A4" s="2" t="s">
        <v>138</v>
      </c>
      <c r="B4" s="2" t="s">
        <v>139</v>
      </c>
      <c r="C4" s="2" t="s">
        <v>140</v>
      </c>
      <c r="D4" s="2" t="s">
        <v>141</v>
      </c>
      <c r="E4" s="2" t="s">
        <v>142</v>
      </c>
      <c r="F4" s="2" t="s">
        <v>143</v>
      </c>
    </row>
    <row r="5" spans="1:6" ht="15.7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15.75" x14ac:dyDescent="0.25">
      <c r="A6" s="93" t="s">
        <v>178</v>
      </c>
      <c r="B6" s="93"/>
      <c r="C6" s="93"/>
      <c r="D6" s="93"/>
      <c r="E6" s="93"/>
      <c r="F6" s="93"/>
    </row>
    <row r="7" spans="1:6" ht="15.75" x14ac:dyDescent="0.25">
      <c r="A7" s="93" t="s">
        <v>184</v>
      </c>
      <c r="B7" s="93"/>
      <c r="C7" s="93"/>
      <c r="D7" s="93"/>
      <c r="E7" s="93"/>
      <c r="F7" s="93"/>
    </row>
    <row r="8" spans="1:6" ht="15.75" x14ac:dyDescent="0.25">
      <c r="A8" s="46" t="s">
        <v>179</v>
      </c>
      <c r="B8" s="2" t="s">
        <v>95</v>
      </c>
      <c r="C8" s="2" t="s">
        <v>95</v>
      </c>
      <c r="D8" s="2" t="s">
        <v>95</v>
      </c>
      <c r="E8" s="2" t="s">
        <v>95</v>
      </c>
      <c r="F8" s="2" t="s">
        <v>95</v>
      </c>
    </row>
    <row r="9" spans="1:6" ht="15.75" x14ac:dyDescent="0.25">
      <c r="A9" s="46" t="s">
        <v>180</v>
      </c>
      <c r="B9" s="47"/>
      <c r="C9" s="47"/>
      <c r="D9" s="47"/>
      <c r="E9" s="47"/>
      <c r="F9" s="47"/>
    </row>
    <row r="10" spans="1:6" ht="15.75" x14ac:dyDescent="0.25">
      <c r="A10" s="93" t="s">
        <v>185</v>
      </c>
      <c r="B10" s="93"/>
      <c r="C10" s="93"/>
      <c r="D10" s="93"/>
      <c r="E10" s="93"/>
      <c r="F10" s="93"/>
    </row>
    <row r="11" spans="1:6" ht="15.75" x14ac:dyDescent="0.25">
      <c r="A11" s="46" t="s">
        <v>181</v>
      </c>
      <c r="B11" s="47"/>
      <c r="C11" s="47"/>
      <c r="D11" s="47"/>
      <c r="E11" s="47"/>
      <c r="F11" s="47"/>
    </row>
    <row r="12" spans="1:6" ht="15.75" x14ac:dyDescent="0.25">
      <c r="A12" s="46" t="s">
        <v>182</v>
      </c>
      <c r="B12" s="47"/>
      <c r="C12" s="47"/>
      <c r="D12" s="47"/>
      <c r="E12" s="47"/>
      <c r="F12" s="47"/>
    </row>
    <row r="13" spans="1:6" x14ac:dyDescent="0.25">
      <c r="A13" s="47"/>
      <c r="B13" s="47"/>
      <c r="C13" s="47"/>
      <c r="D13" s="47"/>
      <c r="E13" s="47"/>
      <c r="F13" s="47"/>
    </row>
    <row r="14" spans="1:6" ht="121.5" customHeight="1" x14ac:dyDescent="0.25">
      <c r="A14" s="94" t="s">
        <v>183</v>
      </c>
      <c r="B14" s="94"/>
      <c r="C14" s="94"/>
      <c r="D14" s="94"/>
      <c r="E14" s="94"/>
      <c r="F14" s="94"/>
    </row>
  </sheetData>
  <mergeCells count="5">
    <mergeCell ref="A2:F3"/>
    <mergeCell ref="A6:F6"/>
    <mergeCell ref="A7:F7"/>
    <mergeCell ref="A10:F10"/>
    <mergeCell ref="A14:F14"/>
  </mergeCells>
  <pageMargins left="1.1023622047244095" right="0.31496062992125984" top="0.19685039370078741" bottom="0.74803149606299213" header="0.31496062992125984" footer="0.31496062992125984"/>
  <pageSetup paperSize="9" firstPageNumber="18" orientation="landscape" useFirstPageNumber="1" verticalDpi="0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21" sqref="C21"/>
    </sheetView>
  </sheetViews>
  <sheetFormatPr defaultRowHeight="15" x14ac:dyDescent="0.25"/>
  <cols>
    <col min="1" max="1" width="9.140625" style="10"/>
    <col min="2" max="2" width="56.7109375" style="10" customWidth="1"/>
    <col min="3" max="3" width="45.5703125" style="10" customWidth="1"/>
    <col min="4" max="16384" width="9.140625" style="10"/>
  </cols>
  <sheetData>
    <row r="1" spans="1:3" ht="15.75" x14ac:dyDescent="0.25">
      <c r="C1" s="16" t="s">
        <v>51</v>
      </c>
    </row>
    <row r="3" spans="1:3" ht="15" customHeight="1" x14ac:dyDescent="0.25">
      <c r="A3" s="92" t="s">
        <v>52</v>
      </c>
      <c r="B3" s="92"/>
      <c r="C3" s="92"/>
    </row>
    <row r="5" spans="1:3" ht="46.5" customHeight="1" x14ac:dyDescent="0.25">
      <c r="A5" s="11" t="s">
        <v>0</v>
      </c>
      <c r="B5" s="11" t="s">
        <v>49</v>
      </c>
      <c r="C5" s="11" t="s">
        <v>50</v>
      </c>
    </row>
    <row r="6" spans="1:3" ht="114.75" customHeight="1" x14ac:dyDescent="0.25">
      <c r="A6" s="11">
        <v>1</v>
      </c>
      <c r="B6" s="12" t="s">
        <v>54</v>
      </c>
      <c r="C6" s="12" t="s">
        <v>53</v>
      </c>
    </row>
  </sheetData>
  <mergeCells count="1">
    <mergeCell ref="A3:C3"/>
  </mergeCells>
  <pageMargins left="1.1811023622047245" right="0.39370078740157483" top="0.78740157480314965" bottom="0.39370078740157483" header="0.31496062992125984" footer="0.31496062992125984"/>
  <pageSetup paperSize="9" scale="75" firstPageNumber="16" orientation="portrait" useFirstPageNumber="1" verticalDpi="0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8" sqref="A1:F8"/>
    </sheetView>
  </sheetViews>
  <sheetFormatPr defaultRowHeight="15" x14ac:dyDescent="0.25"/>
  <cols>
    <col min="1" max="1" width="5.5703125" customWidth="1"/>
    <col min="2" max="2" width="24.42578125" customWidth="1"/>
    <col min="3" max="3" width="25.5703125" customWidth="1"/>
    <col min="4" max="6" width="24.42578125" customWidth="1"/>
  </cols>
  <sheetData>
    <row r="1" spans="1:6" ht="25.5" customHeight="1" x14ac:dyDescent="0.25">
      <c r="F1" t="s">
        <v>149</v>
      </c>
    </row>
    <row r="2" spans="1:6" ht="15.75" customHeight="1" x14ac:dyDescent="0.25">
      <c r="A2" s="58" t="s">
        <v>144</v>
      </c>
      <c r="B2" s="58"/>
      <c r="C2" s="58"/>
      <c r="D2" s="58"/>
      <c r="E2" s="58"/>
      <c r="F2" s="58"/>
    </row>
    <row r="3" spans="1:6" ht="25.5" customHeight="1" x14ac:dyDescent="0.25">
      <c r="A3" s="95"/>
      <c r="B3" s="95"/>
      <c r="C3" s="95"/>
      <c r="D3" s="95"/>
      <c r="E3" s="95"/>
      <c r="F3" s="95"/>
    </row>
    <row r="4" spans="1:6" ht="47.25" x14ac:dyDescent="0.25">
      <c r="A4" s="2" t="s">
        <v>138</v>
      </c>
      <c r="B4" s="2" t="s">
        <v>145</v>
      </c>
      <c r="C4" s="2" t="s">
        <v>139</v>
      </c>
      <c r="D4" s="2" t="s">
        <v>146</v>
      </c>
      <c r="E4" s="2" t="s">
        <v>147</v>
      </c>
      <c r="F4" s="2" t="s">
        <v>148</v>
      </c>
    </row>
    <row r="5" spans="1:6" ht="15.7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15.75" x14ac:dyDescent="0.25">
      <c r="A6" s="2">
        <v>1</v>
      </c>
      <c r="B6" s="2" t="s">
        <v>95</v>
      </c>
      <c r="C6" s="2" t="s">
        <v>95</v>
      </c>
      <c r="D6" s="2" t="s">
        <v>95</v>
      </c>
      <c r="E6" s="2" t="s">
        <v>95</v>
      </c>
      <c r="F6" s="2" t="s">
        <v>95</v>
      </c>
    </row>
    <row r="7" spans="1:6" ht="15.75" x14ac:dyDescent="0.25">
      <c r="A7" s="2">
        <v>2</v>
      </c>
      <c r="B7" s="2" t="s">
        <v>95</v>
      </c>
      <c r="C7" s="2" t="s">
        <v>95</v>
      </c>
      <c r="D7" s="2" t="s">
        <v>95</v>
      </c>
      <c r="E7" s="2" t="s">
        <v>95</v>
      </c>
      <c r="F7" s="2" t="s">
        <v>95</v>
      </c>
    </row>
    <row r="8" spans="1:6" ht="15.75" x14ac:dyDescent="0.25">
      <c r="A8" s="2">
        <v>3</v>
      </c>
      <c r="B8" s="2" t="s">
        <v>95</v>
      </c>
      <c r="C8" s="2" t="s">
        <v>95</v>
      </c>
      <c r="D8" s="2" t="s">
        <v>95</v>
      </c>
      <c r="E8" s="2" t="s">
        <v>95</v>
      </c>
      <c r="F8" s="2" t="s">
        <v>95</v>
      </c>
    </row>
  </sheetData>
  <mergeCells count="1">
    <mergeCell ref="A2:F3"/>
  </mergeCells>
  <pageMargins left="0.70866141732283472" right="0.70866141732283472" top="0.74803149606299213" bottom="0.74803149606299213" header="0.31496062992125984" footer="0.31496062992125984"/>
  <pageSetup paperSize="9" firstPageNumber="19" orientation="landscape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</vt:i4>
      </vt:variant>
    </vt:vector>
  </HeadingPairs>
  <TitlesOfParts>
    <vt:vector size="16" baseType="lpstr">
      <vt:lpstr>таб 1</vt:lpstr>
      <vt:lpstr>таб 2</vt:lpstr>
      <vt:lpstr>таб 3 новое</vt:lpstr>
      <vt:lpstr>Таб 4 новое</vt:lpstr>
      <vt:lpstr>таб 5</vt:lpstr>
      <vt:lpstr>таб 6</vt:lpstr>
      <vt:lpstr>таб 7</vt:lpstr>
      <vt:lpstr>НЕТ таб 6</vt:lpstr>
      <vt:lpstr>НЕТтаб 9</vt:lpstr>
      <vt:lpstr>старое таб 8 (2)</vt:lpstr>
      <vt:lpstr>староетаб 4</vt:lpstr>
      <vt:lpstr>таб 2 старое</vt:lpstr>
      <vt:lpstr>'староетаб 4'!Заголовки_для_печати</vt:lpstr>
      <vt:lpstr>'таб 2'!Заголовки_для_печати</vt:lpstr>
      <vt:lpstr>'таб 2 старое'!Заголовки_для_печати</vt:lpstr>
      <vt:lpstr>'таб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2024-03-15T04:03:21Z</dcterms:modified>
</cp:coreProperties>
</file>