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60" windowWidth="16965" windowHeight="12315"/>
  </bookViews>
  <sheets>
    <sheet name="Приложение 1" sheetId="26" r:id="rId1"/>
  </sheets>
  <definedNames>
    <definedName name="_xlnm._FilterDatabase" localSheetId="0" hidden="1">'Приложение 1'!$A$8:$C$118</definedName>
    <definedName name="_xlnm.Print_Titles" localSheetId="0">'Приложение 1'!$8:$8</definedName>
    <definedName name="_xlnm.Print_Area" localSheetId="0">'Приложение 1'!$A$1:$C$118</definedName>
  </definedNames>
  <calcPr calcId="145621"/>
</workbook>
</file>

<file path=xl/calcChain.xml><?xml version="1.0" encoding="utf-8"?>
<calcChain xmlns="http://schemas.openxmlformats.org/spreadsheetml/2006/main">
  <c r="C59" i="26" l="1"/>
  <c r="C56" i="26" l="1"/>
  <c r="C103" i="26" l="1"/>
  <c r="C88" i="26"/>
  <c r="C80" i="26"/>
  <c r="C64" i="26" l="1"/>
  <c r="C13" i="26" l="1"/>
  <c r="C33" i="26" l="1"/>
  <c r="C107" i="26" l="1"/>
  <c r="C110" i="26" l="1"/>
  <c r="C40" i="26" l="1"/>
  <c r="C46" i="26"/>
  <c r="C58" i="26" l="1"/>
  <c r="C87" i="26" l="1"/>
  <c r="C106" i="26"/>
  <c r="C44" i="26" l="1"/>
  <c r="C38" i="26"/>
  <c r="C36" i="26"/>
  <c r="C31" i="26"/>
  <c r="C26" i="26"/>
  <c r="C22" i="26"/>
  <c r="C17" i="26"/>
  <c r="C15" i="26"/>
  <c r="C12" i="26"/>
  <c r="C11" i="26" l="1"/>
  <c r="C30" i="26"/>
  <c r="C55" i="26"/>
  <c r="C54" i="26" l="1"/>
  <c r="C9" i="26"/>
  <c r="C118" i="26" l="1"/>
</calcChain>
</file>

<file path=xl/sharedStrings.xml><?xml version="1.0" encoding="utf-8"?>
<sst xmlns="http://schemas.openxmlformats.org/spreadsheetml/2006/main" count="209" uniqueCount="175">
  <si>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</si>
  <si>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</si>
  <si>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</si>
  <si>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</si>
  <si>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</si>
  <si>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</si>
  <si>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</si>
  <si>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</si>
  <si>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</si>
  <si>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</si>
  <si>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</si>
  <si>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</si>
  <si>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Земельный налог</t>
  </si>
  <si>
    <t>000 1 08 00000 00 0000 000</t>
  </si>
  <si>
    <t>000 1 08 03000 01 0000 110</t>
  </si>
  <si>
    <t>000 1 08 07000 01 0000 110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</si>
  <si>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</si>
  <si>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</si>
  <si>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</si>
  <si>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</si>
  <si>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</si>
  <si>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</si>
  <si>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</si>
  <si>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</si>
  <si>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</si>
  <si>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</si>
  <si>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</si>
  <si>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</si>
  <si>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000 1 15 00000 00 0000 000</t>
  </si>
  <si>
    <t>АДМИНИСТРАТИВНЫЕ ПЛАТЕЖИ И СБОРЫ</t>
  </si>
  <si>
    <t>000 1 16 00000 00 0000 000</t>
  </si>
  <si>
    <t>ПРОЧИЕ НЕНАЛОГОВЫЕ ДОХОДЫ</t>
  </si>
  <si>
    <t>000 2 00 00000 00 0000 000</t>
  </si>
  <si>
    <t>в том числе:</t>
  </si>
  <si>
    <t>Бюджет автономного округа - всего</t>
  </si>
  <si>
    <t>Федеральный бюджет - всего</t>
  </si>
  <si>
    <t>ПРОЧИЕ БЕЗВОЗМЕЗДНЫЕ ПОСТУПЛЕНИЯ</t>
  </si>
  <si>
    <t>ИТОГО ДОХОДОВ</t>
  </si>
  <si>
    <t>000 1 05 03000 01 0000 110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</si>
  <si>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</si>
  <si>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</si>
  <si>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</si>
  <si>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</si>
  <si>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</si>
  <si>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</si>
  <si>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</si>
  <si>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</si>
  <si>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</si>
  <si>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ДОХОДЫ ОТ ОКАЗАНИЯ ПЛАТНЫХ УСЛУГ (РАБОТ) И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</si>
  <si>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</si>
  <si>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</si>
  <si>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</si>
  <si>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</si>
  <si>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 xml:space="preserve">БЕЗВОЗМЕЗДНЫЕ ПОСТУПЛЕНИЯ </t>
  </si>
  <si>
    <t>000 1 05 04000 02 0000 110</t>
  </si>
  <si>
    <t>000 1 09 00000 00 0000 000</t>
  </si>
  <si>
    <t>000 1 17 00000 00 0000 000</t>
  </si>
  <si>
    <t>000 2 07 00000 00 0000 000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</si>
  <si>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</si>
  <si>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</si>
  <si>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000 1 05 01000 00 0000 110</t>
  </si>
  <si>
    <t>000 1 06 01000 00 0000 110</t>
  </si>
  <si>
    <t>000 1 06 06000 00 0000 110</t>
  </si>
  <si>
    <t>000 1 11 01000 00 0000 120</t>
  </si>
  <si>
    <t>000 1 11 05000 00 0000 120</t>
  </si>
  <si>
    <t>000 1 11 07000 00 0000 120</t>
  </si>
  <si>
    <t>000 1 11 09000 00 0000 120</t>
  </si>
  <si>
    <t>000 1 13 02000 00 0000 130</t>
  </si>
  <si>
    <t>000 1 14 06000 00 0000 430</t>
  </si>
  <si>
    <t>000 1 15 02000 00 0000 140</t>
  </si>
  <si>
    <t>Налоговые доходы</t>
  </si>
  <si>
    <t>Неналоговые доходы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</si>
  <si>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</si>
  <si>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</si>
  <si>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</si>
  <si>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</t>
  </si>
  <si>
    <t>Доходы от продажи земельных участков, находящихся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</si>
  <si>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</si>
  <si>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</si>
  <si>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 кода бюджетной классификации</t>
  </si>
  <si>
    <t>НАЛОГОВЫЕ И НЕНАЛОГОВЫЕ ДОХОДЫ</t>
  </si>
  <si>
    <t>ГОСУДАРСТВЕННАЯ ПОШЛИНА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</si>
  <si>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</si>
  <si>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</si>
  <si>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 xml:space="preserve">ШТРАФЫ, САНКЦИИ, ВОЗМЕЩЕНИЕ УЩЕРБА </t>
  </si>
  <si>
    <t>в том числе по дополнительным нормативам отчислений</t>
  </si>
  <si>
    <t>в том числе без учета дополнительного норматива отчислений от НДФЛ</t>
  </si>
  <si>
    <t>ДОТАЦИИ БЮДЖЕТАМ БЮДЖЕТНОЙ СИСТЕМЫ РОССИЙСКОЙ ФЕДЕРАЦИИ</t>
  </si>
  <si>
    <t>СУБВЕНЦИИ БЮДЖЕТАМ БЮДЖЕТНОЙ СТСТЕМЫ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</si>
  <si>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</si>
  <si>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</si>
  <si>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000 2 02 10000 00 0000 150</t>
  </si>
  <si>
    <t>000 2 02 20000 00 0000 150</t>
  </si>
  <si>
    <t xml:space="preserve">000 2 02 29999 04 0000 150
</t>
  </si>
  <si>
    <t xml:space="preserve">000 2 02 25555 04 0000 150
</t>
  </si>
  <si>
    <t>000 2 02 30000 00 0000 150</t>
  </si>
  <si>
    <t xml:space="preserve">000 2 02 30024 04 0000 150
</t>
  </si>
  <si>
    <t xml:space="preserve">000 2 02 30029 04 0000 150
</t>
  </si>
  <si>
    <t>000 2 02 35930 04 0000 150</t>
  </si>
  <si>
    <t>000 2 02 40000 00 0000 150</t>
  </si>
  <si>
    <t xml:space="preserve">000 2 02 49999 04 0000 150
</t>
  </si>
  <si>
    <t>000 2 03 00000 00 0000 000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</si>
  <si>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</si>
  <si>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</si>
  <si>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</si>
  <si>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Транспортный налог</t>
  </si>
  <si>
    <t>000 2 02 25497 04 0000 150</t>
  </si>
  <si>
    <t>000 1 06 04000 02 0000 110</t>
  </si>
  <si>
    <t xml:space="preserve">000 2 02 25304 04 0000 150
</t>
  </si>
  <si>
    <t>000 1 14 02000 00 0000 000</t>
  </si>
  <si>
    <t>000 2 02 35120 04 0000 150</t>
  </si>
  <si>
    <t>000 2 02 29999 04 0000 150</t>
  </si>
  <si>
    <t>Сумма
2024 год</t>
  </si>
  <si>
    <t>Дотация на поддержку мер по обеспечению сбалансированности бюджетов городских округов и муниципальных районов Ханты-Мансийского автономного округа - Югры</t>
  </si>
  <si>
    <t xml:space="preserve">000 2 02 15002 04 0000 150
</t>
  </si>
  <si>
    <t>000 2 02 45303 04 0000 150</t>
  </si>
  <si>
    <t>000 2 02 25304 04 0000 150</t>
  </si>
  <si>
    <t>000 1 16 01000 01 0000 140</t>
  </si>
  <si>
    <t>000 1 16 02000 02 0000 140</t>
  </si>
  <si>
    <t>000 1 16 07000 00 0000 140</t>
  </si>
  <si>
    <t>000 1 16 09000 00 0000 140</t>
  </si>
  <si>
    <t>000 1 16 10000 00 0000 140</t>
  </si>
  <si>
    <t>000 1 16 11000 01 0000 140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</si>
  <si>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</si>
  <si>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</si>
  <si>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</si>
  <si>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</si>
  <si>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</si>
  <si>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Платежи, уплачиваемые в целях возмещения вреда</t>
  </si>
  <si>
    <t xml:space="preserve">000 2 02 25179 04 0000 150 </t>
  </si>
  <si>
    <t>Приложение 1
к бюджету города Покачи на 2024 год и плановый период 2025 и 2026 годов, утвержденному решением Думы города Покачи                                                             от ____________ №______</t>
  </si>
  <si>
    <t>Доходы  бюджета города Покачи на 2024 год</t>
  </si>
  <si>
    <t xml:space="preserve"> (рублей) 
</t>
  </si>
  <si>
    <t>000 2 02 20077 04 0000 150</t>
  </si>
  <si>
    <t>000 2 02 20303 04 0000 150</t>
  </si>
  <si>
    <t>Субсидия на реализацию программы формирования современной городской среды регионального проекта "Формирование комфортной городской среды", государственной программы "Пространственное развитие и формирование комфортной городской среды" (окружной бюджет)</t>
  </si>
  <si>
    <t>Субсидия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</si>
  <si>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(окружной бюджет)</t>
  </si>
  <si>
    <t>Субсидия на создание условий для деятельности народных дружин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</si>
  <si>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Субсидия на развитие сферы культуры в муниципальных образованиях Ханты Мансийского автономного округа -Югры, в рамках регионального проекта "Сохранение культурного и исторического наследия", государственной программы "Культурное пространство"</t>
  </si>
  <si>
    <t>Субсидия на софинансирование расходов муниципальных образований по обеспечению образовательных организаций, осуществляющих подготовку спортивного резерва в рамках Комплекса процессных мероприятий "Развитие спорта высших достижений", государственной программы "Развитие физической культуры и спорта"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</si>
  <si>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 (окружной бюджет)</t>
  </si>
  <si>
    <t>Субсидия на софинансирование расходов муниципальных образований по развитию сети спортивных объектов шаговой доступности в рамках Комплекс процессных мероприятий "Развитие физической культуры и массового спорта", государственной программы "Развитие физической культуры и спорта"</t>
  </si>
  <si>
    <t>Субсидия на реализацию полномочий в области строительства и жилищных отношений в рамках  в рамках Комплекса процессных мероприятий "Реализация полномочий в области строительства и жилищных отношений", государственной программы "Строительство"</t>
  </si>
  <si>
    <t>Субсидия на реализацию полномочий в области градостроительной деятельности в рамках Комплекса процессных мероприятий "Предоставление субсидий для реализации полномочий в области градостроительной деятельности", государственной программы "Пространственное развитие и формирование комфортной городской среды"</t>
  </si>
  <si>
    <t xml:space="preserve"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Федерации", государственной программы "Развитие образования" (окружной бюджет)
</t>
  </si>
  <si>
    <t>Субсидия на капитальный ремонт и ремонт автомобильных дорог общего пользования местного значения в рамках комплекса процессных мероприятий "Обеспечение функционирования сети автомобильных дорог общего пользования регионального или межмуниципального, местного значения", государственной программы "Современная транспортная система"</t>
  </si>
  <si>
    <t>Субсидия на выполнение комплексных кадастровых работ в рамках регионального проекта "Национальная система пространственных данных", государственной программы "Пространственное развитие и формирование комфортной городской среды"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</si>
  <si>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предпринимательства) в рамках Регионального проекта "Создание условий для легкого старта и комфортного ведения бизнеса", государственной программы "Развитие экономического потенциала"</t>
  </si>
  <si>
    <t>Субсидия на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"Налог на профессиональный доход" (финансовая поддержка субъектов малого и среднего предпринимательства) в рамках Регионального проекта "Акселерация субъектов малого и среднего предпринимательства", государственной программы "Развитие экономического потенциала"</t>
  </si>
  <si>
    <t>Субсидия на приведение автомобильных дорог местного значения в нормативное состояние (Средства дорожного фонда Ханты-Мансийского автономного округа - Югры) в рамках комплекса процессных мероприятий "Обеспечение функционирования сети автомобильных дорог общего пользования регионального или межмуниципального, местного значения", государственной программы "Современная транспортная система"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</si>
  <si>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(окружной бюджет)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</si>
  <si>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Комплекса процессных мероприятий "Содействие развитию дошкольного и общего образования", государственной программы "Развитие образования"(федеральный бюджет)</t>
  </si>
  <si>
    <t>Субсидия на реализацию мероприятий по обеспечению жильем молодых семей в рамках Региональный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услуг", государственной программы "Строительство" (федеральный бюджет)</t>
  </si>
  <si>
    <t>Субсидия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рамках Регионального проекта "Патриотическое воспитание граждан Российской Федерации", государственной программы "Развитие образования" (федеральный бюджет)</t>
  </si>
  <si>
    <t>Субсидия на реализацию программы формирования современной городской среды регионального проекта "Формирование комфортной городской среды" подпрограммы "Формирование комфортной городской среды", государственной программы "Пространственное развитие и формирование комфортной городской среды" (федеральный бюджет)</t>
  </si>
  <si>
    <t>Субсидия на государственную поддержку отрасли культуры в рамках в рамках регионального проекта "Сохранение культурного и исторического наследия", государственной программы "Культурное пространство" (федеральный бюджет)</t>
  </si>
  <si>
    <t xml:space="preserve">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</si>
  <si>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Комплекса процессных мероприятий "Содействие развитию дошкольного и общего образования", государственной программы "Развитие образования"</t>
  </si>
  <si>
    <t>Субвенция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</si>
  <si>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Комплекс процессных мероприятий "Создание условий для сохранения культурного и исторического наследия и развития архивного дела", государственной программы "Культурное пространство"</t>
  </si>
  <si>
    <t>Субвенция на организацию и обеспечение отдыха и оздоровления детей, в том числе в этнической среде в рамках Комплекса процессных мероприятий "Содействие развитию летнего отдыха и оздоровления", государственной программы "Развитие образования"</t>
  </si>
  <si>
    <t>Субвенция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Комплекса процессных мероприятий "Оказание государственной поддержки отдельным категориям граждан на улучшение жилищных условий", государственной программы "Строительство"</t>
  </si>
  <si>
    <t>Субвенция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Комплекса процессных мероприятий "Поддержка семьи, материнства и детства, а также отдельных категорий граждан", государственной программы "Социальное и демографическое развитие"</t>
  </si>
  <si>
    <t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Комплекса процессных мероприятий "Развитие системы обращения с отходами производства и потребления", государственной программы "Экологическая безопасность"</t>
  </si>
  <si>
    <t>Субвенция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помощи", государственной программы "Современное здравоохранение"</t>
  </si>
  <si>
    <t xml:space="preserve"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Комплекса процессных мероприятий "Содействие развитию дошкольного и общего образования", государственной программы "Развитие образования" 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</si>
  <si>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-Югры в рамках Комплекса процессных мероприятий "Осуществление государственных функций в области государственной службы и регистрации актов гражданского состояния", государственной программы "Развитие государственной гражданской и муниципальной службы" (окружной бюджет)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</si>
  <si>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Комплекса процессных мероприятий "Профилактика правонарушений и обеспечение защиты прав потребителей", государственной программы "Безопасность жизнедеятельности и профилактика правонарушений"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</si>
  <si>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комплекса процессных мероприятий "Содействие развития дошкольного и общего образования",  государственной программы "Развитие образования"</t>
  </si>
  <si>
    <t>Субсидия на реализацию полномочий в сфере жилищно-коммунального комплекса в рамках Комплекса процессных мероприятий "Обеспечение надежности и качества предоставления коммунальных услуг", государственной программы "Строительство"</t>
  </si>
  <si>
    <t>Субсидия на обеспечение мероприятий по модернизации систем коммунальной инфраструктуры за счет средств бюджета Ханты-Мансийского автономного округа – Югры в рамках Комплекса процессных мероприятий "Реализация региональной программы модернизации систем коммунальной инфраструктуры", государственной программы "Строительство" (окружной бюджет)</t>
  </si>
  <si>
    <t>Субвенция на организацию мероприятий при осуществлении деятельности по обращению с животными без владельцев в рамках Комплекса процессных мероприятий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государственной программы "Обеспечение эпизоотического и ветеринарно-санитарного благополучия"</t>
  </si>
  <si>
    <t>Субвенция на осуществление отдельных государственных полномочий в сфере трудовых отношений и государственного управления охраной труда в рамках Комплекса процессных мероприятий "Безопасный труд",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</si>
  <si>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Комплекса процессных мероприятий "Содействие трудоустройству граждан, в том числе граждан, с инвалидностью и социальная поддержка безработных граждан", государственной программы "Поддержка занятости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</si>
</sst>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1"/>
    </font>
    <font>
      <sz val="10"/>
      <color rgb="FF333399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trike/>
      <sz val="11"/>
      <name val="Times New Roman"/>
      <family val="1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EBF1DE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49" fontId="7" fillId="2" borderId="1">
      <alignment horizontal="left" vertical="top" wrapText="1"/>
    </xf>
    <xf numFmtId="0" fontId="8" fillId="3" borderId="1">
      <alignment horizontal="left" vertical="top" wrapText="1"/>
    </xf>
  </cellStyleXfs>
  <cellXfs count="43">
    <xf numFmtId="0" fontId="0" fillId="0" borderId="0" xfId="0"/>
    <xf numFmtId="0" fontId="3" fillId="0" borderId="0" xfId="1" applyFont="1" applyFill="1"/>
    <xf numFmtId="0" fontId="3" fillId="0" borderId="0" xfId="1" applyNumberFormat="1" applyFont="1" applyFill="1" applyBorder="1" applyAlignment="1" applyProtection="1">
      <protection hidden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vertical="center"/>
    </xf>
    <xf numFmtId="164" fontId="3" fillId="0" borderId="0" xfId="5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1" fontId="3" fillId="0" borderId="3" xfId="2" applyNumberFormat="1" applyFont="1" applyFill="1" applyBorder="1" applyAlignment="1">
      <alignment horizontal="justify" vertical="top" wrapText="1"/>
    </xf>
    <xf numFmtId="165" fontId="3" fillId="0" borderId="1" xfId="5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>
      <alignment horizontal="left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 horizontal="left" vertical="center"/>
    </xf>
    <xf numFmtId="164" fontId="3" fillId="0" borderId="0" xfId="5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4" fontId="3" fillId="0" borderId="0" xfId="5" applyFont="1" applyFill="1" applyAlignment="1">
      <alignment horizontal="right" vertical="top" wrapText="1"/>
    </xf>
    <xf numFmtId="165" fontId="6" fillId="0" borderId="1" xfId="5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2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>
      <alignment horizontal="left" vertical="top" wrapText="1"/>
    </xf>
    <xf numFmtId="1" fontId="6" fillId="0" borderId="3" xfId="2" applyNumberFormat="1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9" fillId="0" borderId="3" xfId="0" applyFont="1" applyFill="1" applyBorder="1" applyAlignment="1">
      <alignment vertical="center"/>
    </xf>
    <xf numFmtId="3" fontId="3" fillId="0" borderId="3" xfId="2" applyNumberFormat="1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justify" vertical="top" wrapText="1"/>
    </xf>
    <xf numFmtId="0" fontId="3" fillId="0" borderId="3" xfId="7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4" applyFont="1" applyFill="1" applyAlignment="1" applyProtection="1">
      <alignment horizontal="left" vertical="top" wrapText="1"/>
      <protection hidden="1"/>
    </xf>
  </cellXfs>
  <cellStyles count="8">
    <cellStyle name="Обычный" xfId="0" builtinId="0"/>
    <cellStyle name="Обычный 2" xfId="4"/>
    <cellStyle name="Обычный_Tmp2" xfId="1"/>
    <cellStyle name="Обычный_Tmp7" xfId="3"/>
    <cellStyle name="Обычный_Январь" xfId="2"/>
    <cellStyle name="Свойства элементов измерения" xfId="6"/>
    <cellStyle name="Финансовый" xfId="5" builtinId="3"/>
    <cellStyle name="Элементы осей" xfId="7"/>
  </cellStyles>
  <dxfs count="0"/>
  <tableStyles count="0" defaultTableStyle="TableStyleMedium9" defaultPivotStyle="PivotStyleLight16"/>
  <colors>
    <mruColors>
      <color rgb="FFFFCCFF"/>
      <color rgb="FF99FF99"/>
      <color rgb="FF00FFFF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view="pageBreakPreview" zoomScaleNormal="100" zoomScaleSheetLayoutView="100" workbookViewId="0">
      <pane ySplit="8" topLeftCell="A93" activePane="bottomLeft" state="frozen"/>
      <selection pane="bottomLeft" activeCell="A8" sqref="A8:XFD8"/>
    </sheetView>
  </sheetViews>
  <sheetFormatPr defaultColWidth="18.5703125" defaultRowHeight="15" x14ac:dyDescent="0.25"/>
  <cols>
    <col min="1" max="1" width="27.85546875" style="4" customWidth="1"/>
    <col min="2" max="2" width="61" style="24" customWidth="1"/>
    <col min="3" max="3" width="35" style="7" customWidth="1"/>
    <col min="4" max="16384" width="18.5703125" style="4"/>
  </cols>
  <sheetData>
    <row r="1" spans="1:3" s="1" customFormat="1" ht="15.75" customHeight="1" x14ac:dyDescent="0.25">
      <c r="A1" s="30"/>
      <c r="B1" s="8"/>
      <c r="C1" s="42" t="s">
        <v>130</v>
      </c>
    </row>
    <row r="2" spans="1:3" s="1" customFormat="1" x14ac:dyDescent="0.25">
      <c r="A2" s="30"/>
      <c r="B2" s="8"/>
      <c r="C2" s="42"/>
    </row>
    <row r="3" spans="1:3" s="1" customFormat="1" ht="63.75" customHeight="1" x14ac:dyDescent="0.25">
      <c r="A3" s="30"/>
      <c r="B3" s="8"/>
      <c r="C3" s="42"/>
    </row>
    <row r="4" spans="1:3" s="1" customFormat="1" x14ac:dyDescent="0.25">
      <c r="A4" s="30"/>
      <c r="B4" s="8"/>
      <c r="C4" s="33"/>
    </row>
    <row r="5" spans="1:3" s="1" customFormat="1" ht="15.75" customHeight="1" x14ac:dyDescent="0.25">
      <c r="A5" s="41" t="s">
        <v>131</v>
      </c>
      <c r="B5" s="41"/>
      <c r="C5" s="41"/>
    </row>
    <row r="6" spans="1:3" s="1" customFormat="1" x14ac:dyDescent="0.25">
      <c r="A6" s="2"/>
      <c r="B6" s="23"/>
      <c r="C6" s="9"/>
    </row>
    <row r="7" spans="1:3" s="1" customFormat="1" ht="15.75" customHeight="1" x14ac:dyDescent="0.25">
      <c r="A7" s="2"/>
      <c r="B7" s="23"/>
      <c r="C7" s="27" t="s">
        <v>132</v>
      </c>
    </row>
    <row r="8" spans="1:3" s="3" customFormat="1" ht="30" x14ac:dyDescent="0.25">
      <c r="A8" s="10" t="s">
        <v>0</v>
      </c>
      <c r="B8" s="11" t="s">
        <v>79</v>
      </c>
      <c r="C8" s="12" t="s">
        <v>112</v>
      </c>
    </row>
    <row r="9" spans="1:3" x14ac:dyDescent="0.25">
      <c r="A9" s="13" t="s">
        <v>1</v>
      </c>
      <c r="B9" s="38" t="s">
        <v>80</v>
      </c>
      <c r="C9" s="21">
        <f>C11+C30</f>
        <v>847080726.52999997</v>
      </c>
    </row>
    <row r="10" spans="1:3" ht="30" x14ac:dyDescent="0.25">
      <c r="A10" s="13"/>
      <c r="B10" s="38" t="s">
        <v>86</v>
      </c>
      <c r="C10" s="21">
        <v>416009426.52999997</v>
      </c>
    </row>
    <row r="11" spans="1:3" x14ac:dyDescent="0.25">
      <c r="A11" s="13"/>
      <c r="B11" s="20" t="s">
        <v>70</v>
      </c>
      <c r="C11" s="21">
        <f>C12+C15+C17+C22+C26+C29</f>
        <v>816041400</v>
      </c>
    </row>
    <row r="12" spans="1:3" x14ac:dyDescent="0.25">
      <c r="A12" s="13" t="s">
        <v>2</v>
      </c>
      <c r="B12" s="14" t="s">
        <v>3</v>
      </c>
      <c r="C12" s="21">
        <f>C13</f>
        <v>742306200</v>
      </c>
    </row>
    <row r="13" spans="1:3" ht="15.75" customHeight="1" x14ac:dyDescent="0.25">
      <c r="A13" s="16" t="s">
        <v>4</v>
      </c>
      <c r="B13" s="38" t="s">
        <v>5</v>
      </c>
      <c r="C13" s="21">
        <f>311234900+431071300</f>
        <v>742306200</v>
      </c>
    </row>
    <row r="14" spans="1:3" x14ac:dyDescent="0.25">
      <c r="A14" s="16"/>
      <c r="B14" s="38" t="s">
        <v>85</v>
      </c>
      <c r="C14" s="21">
        <v>431071300</v>
      </c>
    </row>
    <row r="15" spans="1:3" ht="30" customHeight="1" x14ac:dyDescent="0.25">
      <c r="A15" s="16" t="s">
        <v>41</v>
      </c>
      <c r="B15" s="31" t="s">
        <v>42</v>
      </c>
      <c r="C15" s="21">
        <f>C16</f>
        <v>7755200</v>
      </c>
    </row>
    <row r="16" spans="1:3" ht="30" x14ac:dyDescent="0.25">
      <c r="A16" s="17" t="s">
        <v>44</v>
      </c>
      <c r="B16" s="38" t="s">
        <v>45</v>
      </c>
      <c r="C16" s="21">
        <v>7755200</v>
      </c>
    </row>
    <row r="17" spans="1:3" s="3" customFormat="1" x14ac:dyDescent="0.25">
      <c r="A17" s="16" t="s">
        <v>6</v>
      </c>
      <c r="B17" s="15" t="s">
        <v>7</v>
      </c>
      <c r="C17" s="21">
        <f>C18+C19+C20+C21</f>
        <v>38002000</v>
      </c>
    </row>
    <row r="18" spans="1:3" ht="30" x14ac:dyDescent="0.25">
      <c r="A18" s="16" t="s">
        <v>60</v>
      </c>
      <c r="B18" s="38" t="s">
        <v>46</v>
      </c>
      <c r="C18" s="21">
        <v>35097000</v>
      </c>
    </row>
    <row r="19" spans="1:3" ht="30" x14ac:dyDescent="0.25">
      <c r="A19" s="16" t="s">
        <v>8</v>
      </c>
      <c r="B19" s="38" t="s">
        <v>9</v>
      </c>
      <c r="C19" s="21"/>
    </row>
    <row r="20" spans="1:3" x14ac:dyDescent="0.25">
      <c r="A20" s="16" t="s">
        <v>38</v>
      </c>
      <c r="B20" s="38" t="s">
        <v>39</v>
      </c>
      <c r="C20" s="21"/>
    </row>
    <row r="21" spans="1:3" ht="30" x14ac:dyDescent="0.25">
      <c r="A21" s="16" t="s">
        <v>54</v>
      </c>
      <c r="B21" s="38" t="s">
        <v>43</v>
      </c>
      <c r="C21" s="21">
        <v>2905000</v>
      </c>
    </row>
    <row r="22" spans="1:3" s="3" customFormat="1" x14ac:dyDescent="0.25">
      <c r="A22" s="16" t="s">
        <v>10</v>
      </c>
      <c r="B22" s="15" t="s">
        <v>11</v>
      </c>
      <c r="C22" s="21">
        <f>C23+C24+C25</f>
        <v>25855000</v>
      </c>
    </row>
    <row r="23" spans="1:3" s="3" customFormat="1" x14ac:dyDescent="0.25">
      <c r="A23" s="17" t="s">
        <v>61</v>
      </c>
      <c r="B23" s="38" t="s">
        <v>47</v>
      </c>
      <c r="C23" s="21">
        <v>11915000</v>
      </c>
    </row>
    <row r="24" spans="1:3" s="3" customFormat="1" x14ac:dyDescent="0.25">
      <c r="A24" s="17" t="s">
        <v>107</v>
      </c>
      <c r="B24" s="38" t="s">
        <v>105</v>
      </c>
      <c r="C24" s="21">
        <v>6056000</v>
      </c>
    </row>
    <row r="25" spans="1:3" s="3" customFormat="1" x14ac:dyDescent="0.25">
      <c r="A25" s="17" t="s">
        <v>62</v>
      </c>
      <c r="B25" s="38" t="s">
        <v>12</v>
      </c>
      <c r="C25" s="21">
        <v>7884000</v>
      </c>
    </row>
    <row r="26" spans="1:3" s="3" customFormat="1" ht="15.75" customHeight="1" x14ac:dyDescent="0.25">
      <c r="A26" s="16" t="s">
        <v>13</v>
      </c>
      <c r="B26" s="15" t="s">
        <v>81</v>
      </c>
      <c r="C26" s="21">
        <f>C27+C28</f>
        <v>2123000</v>
      </c>
    </row>
    <row r="27" spans="1:3" s="3" customFormat="1" ht="30" x14ac:dyDescent="0.25">
      <c r="A27" s="16" t="s">
        <v>14</v>
      </c>
      <c r="B27" s="20" t="s">
        <v>72</v>
      </c>
      <c r="C27" s="21">
        <v>2118000</v>
      </c>
    </row>
    <row r="28" spans="1:3" s="3" customFormat="1" ht="30" x14ac:dyDescent="0.25">
      <c r="A28" s="16" t="s">
        <v>15</v>
      </c>
      <c r="B28" s="20" t="s">
        <v>73</v>
      </c>
      <c r="C28" s="21">
        <v>5000</v>
      </c>
    </row>
    <row r="29" spans="1:3" ht="28.5" customHeight="1" x14ac:dyDescent="0.25">
      <c r="A29" s="17" t="s">
        <v>55</v>
      </c>
      <c r="B29" s="20" t="s">
        <v>16</v>
      </c>
      <c r="C29" s="21"/>
    </row>
    <row r="30" spans="1:3" x14ac:dyDescent="0.25">
      <c r="A30" s="17"/>
      <c r="B30" s="20" t="s">
        <v>71</v>
      </c>
      <c r="C30" s="21">
        <f>C31+C36+C38+C40+C44+C46+C53</f>
        <v>31039326.530000001</v>
      </c>
    </row>
    <row r="31" spans="1:3" ht="45" x14ac:dyDescent="0.25">
      <c r="A31" s="17" t="s">
        <v>17</v>
      </c>
      <c r="B31" s="20" t="s">
        <v>18</v>
      </c>
      <c r="C31" s="21">
        <f>C32+C33+C34+C35</f>
        <v>28165221.859999999</v>
      </c>
    </row>
    <row r="32" spans="1:3" ht="75" x14ac:dyDescent="0.25">
      <c r="A32" s="17" t="s">
        <v>63</v>
      </c>
      <c r="B32" s="20" t="s">
        <v>58</v>
      </c>
      <c r="C32" s="21"/>
    </row>
    <row r="33" spans="1:3" ht="90" x14ac:dyDescent="0.25">
      <c r="A33" s="17" t="s">
        <v>64</v>
      </c>
      <c r="B33" s="20" t="s">
        <v>40</v>
      </c>
      <c r="C33" s="21">
        <f>25565000+221.86</f>
        <v>25565221.859999999</v>
      </c>
    </row>
    <row r="34" spans="1:3" ht="30" x14ac:dyDescent="0.25">
      <c r="A34" s="17" t="s">
        <v>65</v>
      </c>
      <c r="B34" s="20" t="s">
        <v>59</v>
      </c>
      <c r="C34" s="21"/>
    </row>
    <row r="35" spans="1:3" ht="75" x14ac:dyDescent="0.25">
      <c r="A35" s="17" t="s">
        <v>66</v>
      </c>
      <c r="B35" s="20" t="s">
        <v>74</v>
      </c>
      <c r="C35" s="21">
        <v>2600000</v>
      </c>
    </row>
    <row r="36" spans="1:3" ht="30" x14ac:dyDescent="0.25">
      <c r="A36" s="17" t="s">
        <v>19</v>
      </c>
      <c r="B36" s="15" t="s">
        <v>20</v>
      </c>
      <c r="C36" s="21">
        <f>C37</f>
        <v>246660.37</v>
      </c>
    </row>
    <row r="37" spans="1:3" x14ac:dyDescent="0.25">
      <c r="A37" s="17" t="s">
        <v>21</v>
      </c>
      <c r="B37" s="20" t="s">
        <v>22</v>
      </c>
      <c r="C37" s="21">
        <v>246660.37</v>
      </c>
    </row>
    <row r="38" spans="1:3" ht="30" x14ac:dyDescent="0.25">
      <c r="A38" s="17" t="s">
        <v>23</v>
      </c>
      <c r="B38" s="15" t="s">
        <v>48</v>
      </c>
      <c r="C38" s="21">
        <f>C39</f>
        <v>400000</v>
      </c>
    </row>
    <row r="39" spans="1:3" x14ac:dyDescent="0.25">
      <c r="A39" s="17" t="s">
        <v>67</v>
      </c>
      <c r="B39" s="20" t="s">
        <v>82</v>
      </c>
      <c r="C39" s="21">
        <v>400000</v>
      </c>
    </row>
    <row r="40" spans="1:3" ht="30" x14ac:dyDescent="0.25">
      <c r="A40" s="17" t="s">
        <v>24</v>
      </c>
      <c r="B40" s="15" t="s">
        <v>25</v>
      </c>
      <c r="C40" s="21">
        <f>C41+C42+C43</f>
        <v>1227244.3</v>
      </c>
    </row>
    <row r="41" spans="1:3" s="5" customFormat="1" x14ac:dyDescent="0.25">
      <c r="A41" s="17" t="s">
        <v>26</v>
      </c>
      <c r="B41" s="20" t="s">
        <v>27</v>
      </c>
      <c r="C41" s="21">
        <v>150900</v>
      </c>
    </row>
    <row r="42" spans="1:3" ht="75" x14ac:dyDescent="0.25">
      <c r="A42" s="17" t="s">
        <v>109</v>
      </c>
      <c r="B42" s="38" t="s">
        <v>75</v>
      </c>
      <c r="C42" s="21">
        <v>1076344.3</v>
      </c>
    </row>
    <row r="43" spans="1:3" ht="30" x14ac:dyDescent="0.25">
      <c r="A43" s="17" t="s">
        <v>68</v>
      </c>
      <c r="B43" s="20" t="s">
        <v>76</v>
      </c>
      <c r="C43" s="21"/>
    </row>
    <row r="44" spans="1:3" x14ac:dyDescent="0.25">
      <c r="A44" s="17" t="s">
        <v>28</v>
      </c>
      <c r="B44" s="18" t="s">
        <v>29</v>
      </c>
      <c r="C44" s="21">
        <f>C45</f>
        <v>200</v>
      </c>
    </row>
    <row r="45" spans="1:3" ht="30" x14ac:dyDescent="0.25">
      <c r="A45" s="17" t="s">
        <v>69</v>
      </c>
      <c r="B45" s="20" t="s">
        <v>49</v>
      </c>
      <c r="C45" s="21">
        <v>200</v>
      </c>
    </row>
    <row r="46" spans="1:3" x14ac:dyDescent="0.25">
      <c r="A46" s="17" t="s">
        <v>30</v>
      </c>
      <c r="B46" s="18" t="s">
        <v>84</v>
      </c>
      <c r="C46" s="21">
        <f>C47+C48+C49+C50+C51+C52</f>
        <v>1000000</v>
      </c>
    </row>
    <row r="47" spans="1:3" ht="30" x14ac:dyDescent="0.25">
      <c r="A47" s="17" t="s">
        <v>117</v>
      </c>
      <c r="B47" s="38" t="s">
        <v>123</v>
      </c>
      <c r="C47" s="21">
        <v>668000</v>
      </c>
    </row>
    <row r="48" spans="1:3" ht="34.5" customHeight="1" x14ac:dyDescent="0.25">
      <c r="A48" s="17" t="s">
        <v>118</v>
      </c>
      <c r="B48" s="38" t="s">
        <v>124</v>
      </c>
      <c r="C48" s="21">
        <v>7000</v>
      </c>
    </row>
    <row r="49" spans="1:3" ht="104.25" customHeight="1" x14ac:dyDescent="0.25">
      <c r="A49" s="17" t="s">
        <v>119</v>
      </c>
      <c r="B49" s="38" t="s">
        <v>125</v>
      </c>
      <c r="C49" s="21">
        <v>25000</v>
      </c>
    </row>
    <row r="50" spans="1:3" ht="60" x14ac:dyDescent="0.25">
      <c r="A50" s="17" t="s">
        <v>120</v>
      </c>
      <c r="B50" s="38" t="s">
        <v>126</v>
      </c>
      <c r="C50" s="21">
        <v>0</v>
      </c>
    </row>
    <row r="51" spans="1:3" x14ac:dyDescent="0.25">
      <c r="A51" s="17" t="s">
        <v>121</v>
      </c>
      <c r="B51" s="38" t="s">
        <v>127</v>
      </c>
      <c r="C51" s="21">
        <v>0</v>
      </c>
    </row>
    <row r="52" spans="1:3" x14ac:dyDescent="0.25">
      <c r="A52" s="17" t="s">
        <v>122</v>
      </c>
      <c r="B52" s="38" t="s">
        <v>128</v>
      </c>
      <c r="C52" s="21">
        <v>300000</v>
      </c>
    </row>
    <row r="53" spans="1:3" x14ac:dyDescent="0.25">
      <c r="A53" s="17" t="s">
        <v>56</v>
      </c>
      <c r="B53" s="15" t="s">
        <v>31</v>
      </c>
      <c r="C53" s="21">
        <v>0</v>
      </c>
    </row>
    <row r="54" spans="1:3" x14ac:dyDescent="0.25">
      <c r="A54" s="17" t="s">
        <v>32</v>
      </c>
      <c r="B54" s="15" t="s">
        <v>53</v>
      </c>
      <c r="C54" s="21">
        <f>C55+C113+C114+C115+C116+C117</f>
        <v>1020328000</v>
      </c>
    </row>
    <row r="55" spans="1:3" ht="45" x14ac:dyDescent="0.25">
      <c r="A55" s="17" t="s">
        <v>77</v>
      </c>
      <c r="B55" s="15" t="s">
        <v>78</v>
      </c>
      <c r="C55" s="21">
        <f>C56+C58+C87+C106</f>
        <v>1020328000</v>
      </c>
    </row>
    <row r="56" spans="1:3" ht="30" x14ac:dyDescent="0.25">
      <c r="A56" s="17" t="s">
        <v>91</v>
      </c>
      <c r="B56" s="15" t="s">
        <v>87</v>
      </c>
      <c r="C56" s="21">
        <f>C57</f>
        <v>77396700</v>
      </c>
    </row>
    <row r="57" spans="1:3" ht="43.5" customHeight="1" x14ac:dyDescent="0.25">
      <c r="A57" s="17" t="s">
        <v>114</v>
      </c>
      <c r="B57" s="20" t="s">
        <v>113</v>
      </c>
      <c r="C57" s="21">
        <v>77396700</v>
      </c>
    </row>
    <row r="58" spans="1:3" ht="30" x14ac:dyDescent="0.25">
      <c r="A58" s="17" t="s">
        <v>92</v>
      </c>
      <c r="B58" s="15" t="s">
        <v>83</v>
      </c>
      <c r="C58" s="21">
        <f>C59+C80</f>
        <v>183204300</v>
      </c>
    </row>
    <row r="59" spans="1:3" x14ac:dyDescent="0.25">
      <c r="A59" s="17"/>
      <c r="B59" s="20" t="s">
        <v>34</v>
      </c>
      <c r="C59" s="21">
        <f>C61+C62+C63+C64+C65+C66+C67+C68+C69+C70+C71+C72+C73+C74+C75+C76+C77+C78+C79</f>
        <v>173255200</v>
      </c>
    </row>
    <row r="60" spans="1:3" x14ac:dyDescent="0.25">
      <c r="A60" s="17"/>
      <c r="B60" s="20" t="s">
        <v>33</v>
      </c>
      <c r="C60" s="21"/>
    </row>
    <row r="61" spans="1:3" ht="75" x14ac:dyDescent="0.25">
      <c r="A61" s="16" t="s">
        <v>94</v>
      </c>
      <c r="B61" s="20" t="s">
        <v>135</v>
      </c>
      <c r="C61" s="21">
        <v>5496800</v>
      </c>
    </row>
    <row r="62" spans="1:3" ht="120" x14ac:dyDescent="0.25">
      <c r="A62" s="17" t="s">
        <v>93</v>
      </c>
      <c r="B62" s="20" t="s">
        <v>136</v>
      </c>
      <c r="C62" s="21">
        <v>5327000</v>
      </c>
    </row>
    <row r="63" spans="1:3" ht="75" x14ac:dyDescent="0.25">
      <c r="A63" s="17" t="s">
        <v>93</v>
      </c>
      <c r="B63" s="20" t="s">
        <v>170</v>
      </c>
      <c r="C63" s="21">
        <v>61583500</v>
      </c>
    </row>
    <row r="64" spans="1:3" ht="91.5" customHeight="1" x14ac:dyDescent="0.25">
      <c r="A64" s="17" t="s">
        <v>106</v>
      </c>
      <c r="B64" s="20" t="s">
        <v>137</v>
      </c>
      <c r="C64" s="21">
        <f>8330300-C83</f>
        <v>7677500</v>
      </c>
    </row>
    <row r="65" spans="1:3" ht="75" x14ac:dyDescent="0.25">
      <c r="A65" s="17" t="s">
        <v>93</v>
      </c>
      <c r="B65" s="20" t="s">
        <v>138</v>
      </c>
      <c r="C65" s="21">
        <v>53700</v>
      </c>
    </row>
    <row r="66" spans="1:3" ht="75" x14ac:dyDescent="0.25">
      <c r="A66" s="16" t="s">
        <v>93</v>
      </c>
      <c r="B66" s="20" t="s">
        <v>139</v>
      </c>
      <c r="C66" s="21">
        <v>308300</v>
      </c>
    </row>
    <row r="67" spans="1:3" s="6" customFormat="1" ht="92.25" customHeight="1" x14ac:dyDescent="0.25">
      <c r="A67" s="16" t="s">
        <v>108</v>
      </c>
      <c r="B67" s="20" t="s">
        <v>141</v>
      </c>
      <c r="C67" s="21">
        <v>6754900</v>
      </c>
    </row>
    <row r="68" spans="1:3" s="6" customFormat="1" ht="90" x14ac:dyDescent="0.25">
      <c r="A68" s="29" t="s">
        <v>111</v>
      </c>
      <c r="B68" s="20" t="s">
        <v>142</v>
      </c>
      <c r="C68" s="21">
        <v>480100</v>
      </c>
    </row>
    <row r="69" spans="1:3" s="6" customFormat="1" ht="75" x14ac:dyDescent="0.25">
      <c r="A69" s="29" t="s">
        <v>111</v>
      </c>
      <c r="B69" s="20" t="s">
        <v>143</v>
      </c>
      <c r="C69" s="21">
        <v>19319900</v>
      </c>
    </row>
    <row r="70" spans="1:3" s="6" customFormat="1" ht="90" x14ac:dyDescent="0.25">
      <c r="A70" s="29" t="s">
        <v>111</v>
      </c>
      <c r="B70" s="20" t="s">
        <v>144</v>
      </c>
      <c r="C70" s="21">
        <v>2251900</v>
      </c>
    </row>
    <row r="71" spans="1:3" s="6" customFormat="1" ht="105" customHeight="1" x14ac:dyDescent="0.25">
      <c r="A71" s="29" t="s">
        <v>129</v>
      </c>
      <c r="B71" s="20" t="s">
        <v>145</v>
      </c>
      <c r="C71" s="21">
        <v>355800</v>
      </c>
    </row>
    <row r="72" spans="1:3" s="34" customFormat="1" ht="90" customHeight="1" x14ac:dyDescent="0.25">
      <c r="A72" s="29" t="s">
        <v>133</v>
      </c>
      <c r="B72" s="32" t="s">
        <v>146</v>
      </c>
      <c r="C72" s="28">
        <v>16500000</v>
      </c>
    </row>
    <row r="73" spans="1:3" s="34" customFormat="1" ht="90" x14ac:dyDescent="0.25">
      <c r="A73" s="29" t="s">
        <v>111</v>
      </c>
      <c r="B73" s="32" t="s">
        <v>140</v>
      </c>
      <c r="C73" s="28">
        <v>5183900</v>
      </c>
    </row>
    <row r="74" spans="1:3" s="34" customFormat="1" ht="75" x14ac:dyDescent="0.25">
      <c r="A74" s="29" t="s">
        <v>111</v>
      </c>
      <c r="B74" s="32" t="s">
        <v>147</v>
      </c>
      <c r="C74" s="28">
        <v>210000</v>
      </c>
    </row>
    <row r="75" spans="1:3" s="34" customFormat="1" ht="93" customHeight="1" x14ac:dyDescent="0.25">
      <c r="A75" s="29" t="s">
        <v>134</v>
      </c>
      <c r="B75" s="32" t="s">
        <v>171</v>
      </c>
      <c r="C75" s="28">
        <v>19639600</v>
      </c>
    </row>
    <row r="76" spans="1:3" s="34" customFormat="1" ht="150" x14ac:dyDescent="0.25">
      <c r="A76" s="29" t="s">
        <v>111</v>
      </c>
      <c r="B76" s="32" t="s">
        <v>148</v>
      </c>
      <c r="C76" s="28">
        <v>243800</v>
      </c>
    </row>
    <row r="77" spans="1:3" s="34" customFormat="1" ht="120" x14ac:dyDescent="0.25">
      <c r="A77" s="29" t="s">
        <v>111</v>
      </c>
      <c r="B77" s="32" t="s">
        <v>149</v>
      </c>
      <c r="C77" s="28">
        <v>2979300</v>
      </c>
    </row>
    <row r="78" spans="1:3" s="34" customFormat="1" ht="107.25" customHeight="1" x14ac:dyDescent="0.25">
      <c r="A78" s="29" t="s">
        <v>111</v>
      </c>
      <c r="B78" s="32" t="s">
        <v>150</v>
      </c>
      <c r="C78" s="28">
        <v>18855200</v>
      </c>
    </row>
    <row r="79" spans="1:3" s="34" customFormat="1" ht="60" x14ac:dyDescent="0.25">
      <c r="A79" s="29" t="s">
        <v>111</v>
      </c>
      <c r="B79" s="32" t="s">
        <v>151</v>
      </c>
      <c r="C79" s="28">
        <v>34000</v>
      </c>
    </row>
    <row r="80" spans="1:3" x14ac:dyDescent="0.25">
      <c r="A80" s="18"/>
      <c r="B80" s="20" t="s">
        <v>35</v>
      </c>
      <c r="C80" s="21">
        <f>C82+C83+C84+C85+C86</f>
        <v>9949100</v>
      </c>
    </row>
    <row r="81" spans="1:3" x14ac:dyDescent="0.25">
      <c r="A81" s="17"/>
      <c r="B81" s="20" t="s">
        <v>33</v>
      </c>
      <c r="C81" s="21"/>
    </row>
    <row r="82" spans="1:3" ht="91.5" customHeight="1" x14ac:dyDescent="0.25">
      <c r="A82" s="19" t="s">
        <v>116</v>
      </c>
      <c r="B82" s="20" t="s">
        <v>152</v>
      </c>
      <c r="C82" s="21">
        <v>5526700</v>
      </c>
    </row>
    <row r="83" spans="1:3" ht="93" customHeight="1" x14ac:dyDescent="0.25">
      <c r="A83" s="17" t="s">
        <v>106</v>
      </c>
      <c r="B83" s="20" t="s">
        <v>153</v>
      </c>
      <c r="C83" s="21">
        <v>652800</v>
      </c>
    </row>
    <row r="84" spans="1:3" ht="105" x14ac:dyDescent="0.25">
      <c r="A84" s="18" t="s">
        <v>129</v>
      </c>
      <c r="B84" s="20" t="s">
        <v>154</v>
      </c>
      <c r="C84" s="21">
        <v>227500</v>
      </c>
    </row>
    <row r="85" spans="1:3" ht="90" x14ac:dyDescent="0.25">
      <c r="A85" s="18" t="s">
        <v>94</v>
      </c>
      <c r="B85" s="20" t="s">
        <v>155</v>
      </c>
      <c r="C85" s="21">
        <v>3514300</v>
      </c>
    </row>
    <row r="86" spans="1:3" ht="60" x14ac:dyDescent="0.25">
      <c r="A86" s="18" t="s">
        <v>111</v>
      </c>
      <c r="B86" s="20" t="s">
        <v>156</v>
      </c>
      <c r="C86" s="21">
        <v>27800</v>
      </c>
    </row>
    <row r="87" spans="1:3" ht="30" x14ac:dyDescent="0.25">
      <c r="A87" s="18" t="s">
        <v>95</v>
      </c>
      <c r="B87" s="15" t="s">
        <v>88</v>
      </c>
      <c r="C87" s="21">
        <f>C88+C103</f>
        <v>740751700</v>
      </c>
    </row>
    <row r="88" spans="1:3" x14ac:dyDescent="0.25">
      <c r="A88" s="35"/>
      <c r="B88" s="20" t="s">
        <v>34</v>
      </c>
      <c r="C88" s="21">
        <f>C90+C91+C92+C93+C94+C95+C96+C97+C98+C99+C100+C101+C102</f>
        <v>740750500</v>
      </c>
    </row>
    <row r="89" spans="1:3" x14ac:dyDescent="0.25">
      <c r="A89" s="19"/>
      <c r="B89" s="20" t="s">
        <v>33</v>
      </c>
      <c r="C89" s="21"/>
    </row>
    <row r="90" spans="1:3" ht="109.5" customHeight="1" x14ac:dyDescent="0.25">
      <c r="A90" s="16" t="s">
        <v>96</v>
      </c>
      <c r="B90" s="20" t="s">
        <v>157</v>
      </c>
      <c r="C90" s="21">
        <v>657599000</v>
      </c>
    </row>
    <row r="91" spans="1:3" ht="122.25" customHeight="1" x14ac:dyDescent="0.25">
      <c r="A91" s="17" t="s">
        <v>96</v>
      </c>
      <c r="B91" s="20" t="s">
        <v>158</v>
      </c>
      <c r="C91" s="21">
        <v>53190800</v>
      </c>
    </row>
    <row r="92" spans="1:3" ht="120" x14ac:dyDescent="0.25">
      <c r="A92" s="17" t="s">
        <v>96</v>
      </c>
      <c r="B92" s="20" t="s">
        <v>172</v>
      </c>
      <c r="C92" s="21">
        <v>211200</v>
      </c>
    </row>
    <row r="93" spans="1:3" ht="80.25" customHeight="1" x14ac:dyDescent="0.25">
      <c r="A93" s="17" t="s">
        <v>96</v>
      </c>
      <c r="B93" s="20" t="s">
        <v>173</v>
      </c>
      <c r="C93" s="21">
        <v>1882600</v>
      </c>
    </row>
    <row r="94" spans="1:3" ht="166.5" customHeight="1" x14ac:dyDescent="0.25">
      <c r="A94" s="17" t="s">
        <v>96</v>
      </c>
      <c r="B94" s="20" t="s">
        <v>159</v>
      </c>
      <c r="C94" s="21">
        <v>1098500</v>
      </c>
    </row>
    <row r="95" spans="1:3" ht="105" x14ac:dyDescent="0.25">
      <c r="A95" s="17" t="s">
        <v>96</v>
      </c>
      <c r="B95" s="20" t="s">
        <v>160</v>
      </c>
      <c r="C95" s="21">
        <v>319400</v>
      </c>
    </row>
    <row r="96" spans="1:3" ht="75" x14ac:dyDescent="0.25">
      <c r="A96" s="17" t="s">
        <v>96</v>
      </c>
      <c r="B96" s="20" t="s">
        <v>161</v>
      </c>
      <c r="C96" s="21">
        <v>6107800</v>
      </c>
    </row>
    <row r="97" spans="1:3" ht="168" customHeight="1" x14ac:dyDescent="0.25">
      <c r="A97" s="17" t="s">
        <v>96</v>
      </c>
      <c r="B97" s="20" t="s">
        <v>162</v>
      </c>
      <c r="C97" s="21">
        <v>2000</v>
      </c>
    </row>
    <row r="98" spans="1:3" ht="105" customHeight="1" x14ac:dyDescent="0.25">
      <c r="A98" s="17" t="s">
        <v>96</v>
      </c>
      <c r="B98" s="20" t="s">
        <v>163</v>
      </c>
      <c r="C98" s="21">
        <v>4774500</v>
      </c>
    </row>
    <row r="99" spans="1:3" ht="90" x14ac:dyDescent="0.25">
      <c r="A99" s="17" t="s">
        <v>96</v>
      </c>
      <c r="B99" s="20" t="s">
        <v>164</v>
      </c>
      <c r="C99" s="21">
        <v>84800</v>
      </c>
    </row>
    <row r="100" spans="1:3" ht="105" x14ac:dyDescent="0.25">
      <c r="A100" s="17" t="s">
        <v>96</v>
      </c>
      <c r="B100" s="20" t="s">
        <v>165</v>
      </c>
      <c r="C100" s="21">
        <v>451800</v>
      </c>
    </row>
    <row r="101" spans="1:3" ht="90" x14ac:dyDescent="0.25">
      <c r="A101" s="16" t="s">
        <v>97</v>
      </c>
      <c r="B101" s="20" t="s">
        <v>166</v>
      </c>
      <c r="C101" s="21">
        <v>13607000</v>
      </c>
    </row>
    <row r="102" spans="1:3" ht="135.75" customHeight="1" x14ac:dyDescent="0.25">
      <c r="A102" s="17" t="s">
        <v>98</v>
      </c>
      <c r="B102" s="20" t="s">
        <v>167</v>
      </c>
      <c r="C102" s="21">
        <v>1421100</v>
      </c>
    </row>
    <row r="103" spans="1:3" x14ac:dyDescent="0.25">
      <c r="A103" s="36"/>
      <c r="B103" s="20" t="s">
        <v>35</v>
      </c>
      <c r="C103" s="21">
        <f>C105</f>
        <v>1200</v>
      </c>
    </row>
    <row r="104" spans="1:3" x14ac:dyDescent="0.25">
      <c r="A104" s="18"/>
      <c r="B104" s="20" t="s">
        <v>33</v>
      </c>
      <c r="C104" s="21"/>
    </row>
    <row r="105" spans="1:3" ht="105" x14ac:dyDescent="0.25">
      <c r="A105" s="17" t="s">
        <v>110</v>
      </c>
      <c r="B105" s="20" t="s">
        <v>168</v>
      </c>
      <c r="C105" s="21">
        <v>1200</v>
      </c>
    </row>
    <row r="106" spans="1:3" x14ac:dyDescent="0.25">
      <c r="A106" s="18" t="s">
        <v>99</v>
      </c>
      <c r="B106" s="18" t="s">
        <v>52</v>
      </c>
      <c r="C106" s="21">
        <f>C107+C110</f>
        <v>18975300</v>
      </c>
    </row>
    <row r="107" spans="1:3" x14ac:dyDescent="0.25">
      <c r="A107" s="17"/>
      <c r="B107" s="37" t="s">
        <v>34</v>
      </c>
      <c r="C107" s="21">
        <f>C109</f>
        <v>4132500</v>
      </c>
    </row>
    <row r="108" spans="1:3" x14ac:dyDescent="0.25">
      <c r="A108" s="17"/>
      <c r="B108" s="37" t="s">
        <v>33</v>
      </c>
      <c r="C108" s="21"/>
    </row>
    <row r="109" spans="1:3" ht="90" x14ac:dyDescent="0.25">
      <c r="A109" s="17" t="s">
        <v>100</v>
      </c>
      <c r="B109" s="20" t="s">
        <v>174</v>
      </c>
      <c r="C109" s="21">
        <v>4132500</v>
      </c>
    </row>
    <row r="110" spans="1:3" x14ac:dyDescent="0.25">
      <c r="A110" s="15"/>
      <c r="B110" s="20" t="s">
        <v>35</v>
      </c>
      <c r="C110" s="21">
        <f>C112</f>
        <v>14842800</v>
      </c>
    </row>
    <row r="111" spans="1:3" x14ac:dyDescent="0.25">
      <c r="A111" s="15"/>
      <c r="B111" s="20" t="s">
        <v>33</v>
      </c>
      <c r="C111" s="21"/>
    </row>
    <row r="112" spans="1:3" ht="105" x14ac:dyDescent="0.25">
      <c r="A112" s="17" t="s">
        <v>115</v>
      </c>
      <c r="B112" s="20" t="s">
        <v>169</v>
      </c>
      <c r="C112" s="21">
        <v>14842800</v>
      </c>
    </row>
    <row r="113" spans="1:3" ht="30" customHeight="1" x14ac:dyDescent="0.25">
      <c r="A113" s="18" t="s">
        <v>101</v>
      </c>
      <c r="B113" s="20" t="s">
        <v>102</v>
      </c>
      <c r="C113" s="21">
        <v>0</v>
      </c>
    </row>
    <row r="114" spans="1:3" ht="30" x14ac:dyDescent="0.25">
      <c r="A114" s="18" t="s">
        <v>103</v>
      </c>
      <c r="B114" s="20" t="s">
        <v>104</v>
      </c>
      <c r="C114" s="21">
        <v>0</v>
      </c>
    </row>
    <row r="115" spans="1:3" x14ac:dyDescent="0.25">
      <c r="A115" s="18" t="s">
        <v>57</v>
      </c>
      <c r="B115" s="20" t="s">
        <v>36</v>
      </c>
      <c r="C115" s="21">
        <v>0</v>
      </c>
    </row>
    <row r="116" spans="1:3" ht="87.75" customHeight="1" x14ac:dyDescent="0.25">
      <c r="A116" s="18" t="s">
        <v>89</v>
      </c>
      <c r="B116" s="20" t="s">
        <v>90</v>
      </c>
      <c r="C116" s="21">
        <v>0</v>
      </c>
    </row>
    <row r="117" spans="1:3" ht="45" x14ac:dyDescent="0.25">
      <c r="A117" s="18" t="s">
        <v>50</v>
      </c>
      <c r="B117" s="20" t="s">
        <v>51</v>
      </c>
      <c r="C117" s="21">
        <v>0</v>
      </c>
    </row>
    <row r="118" spans="1:3" ht="13.5" customHeight="1" x14ac:dyDescent="0.25">
      <c r="A118" s="39" t="s">
        <v>37</v>
      </c>
      <c r="B118" s="40"/>
      <c r="C118" s="21">
        <f>C54+C9</f>
        <v>1867408726.53</v>
      </c>
    </row>
    <row r="119" spans="1:3" x14ac:dyDescent="0.25">
      <c r="C119" s="22"/>
    </row>
    <row r="120" spans="1:3" x14ac:dyDescent="0.25">
      <c r="C120" s="25"/>
    </row>
    <row r="121" spans="1:3" x14ac:dyDescent="0.25">
      <c r="C121" s="22"/>
    </row>
    <row r="122" spans="1:3" x14ac:dyDescent="0.25">
      <c r="C122" s="26"/>
    </row>
    <row r="125" spans="1:3" x14ac:dyDescent="0.25">
      <c r="C125" s="22"/>
    </row>
  </sheetData>
  <mergeCells count="3">
    <mergeCell ref="A118:B118"/>
    <mergeCell ref="A5:C5"/>
    <mergeCell ref="C1:C3"/>
  </mergeCells>
  <pageMargins left="1.3779527559055118" right="0.39370078740157483" top="0.19685039370078741" bottom="0.78740157480314965" header="0" footer="0"/>
  <pageSetup paperSize="9" scale="65" firstPageNumber="12" fitToHeight="0" orientation="portrait" useFirstPageNumber="1" r:id="rId1"/>
  <headerFooter scaleWithDoc="0"/>
  <rowBreaks count="4" manualBreakCount="4">
    <brk id="44" max="2" man="1"/>
    <brk id="77" max="2" man="1"/>
    <brk id="93" max="2" man="1"/>
    <brk id="10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Ступницкая Виктория Викторовна</cp:lastModifiedBy>
  <cp:lastPrinted>2023-11-01T13:01:15Z</cp:lastPrinted>
  <dcterms:created xsi:type="dcterms:W3CDTF">2009-01-12T03:44:46Z</dcterms:created>
  <dcterms:modified xsi:type="dcterms:W3CDTF">2023-11-01T13:01:58Z</dcterms:modified>
</cp:coreProperties>
</file>