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345" windowWidth="15120" windowHeight="7770" firstSheet="1" activeTab="2"/>
  </bookViews>
  <sheets>
    <sheet name="Таблица 1 " sheetId="12" state="hidden" r:id="rId1"/>
    <sheet name="Таблица 1" sheetId="13" r:id="rId2"/>
    <sheet name="Таблица 2" sheetId="11" r:id="rId3"/>
    <sheet name="Таблица 3" sheetId="3" state="hidden" r:id="rId4"/>
    <sheet name="Таблица 4" sheetId="4" state="hidden" r:id="rId5"/>
    <sheet name="Таблица 5" sheetId="5" state="hidden" r:id="rId6"/>
    <sheet name="Таблица 7" sheetId="7" state="hidden" r:id="rId7"/>
    <sheet name="Таблица 8" sheetId="8" state="hidden" r:id="rId8"/>
    <sheet name="Таблица 9" sheetId="9" state="hidden" r:id="rId9"/>
  </sheets>
  <definedNames>
    <definedName name="_xlnm.Print_Area" localSheetId="0">'Таблица 1 '!$A$1:$K$68</definedName>
    <definedName name="_xlnm.Print_Area" localSheetId="3">'Таблица 3'!$A$1:$D$23</definedName>
  </definedNames>
  <calcPr calcId="144525"/>
</workbook>
</file>

<file path=xl/calcChain.xml><?xml version="1.0" encoding="utf-8"?>
<calcChain xmlns="http://schemas.openxmlformats.org/spreadsheetml/2006/main">
  <c r="D27" i="13" l="1"/>
  <c r="K59" i="11" l="1"/>
  <c r="K58" i="11" l="1"/>
  <c r="K52" i="11" l="1"/>
  <c r="K53" i="11"/>
  <c r="K66" i="11" l="1"/>
  <c r="E32" i="11" l="1"/>
  <c r="E31" i="11"/>
  <c r="E27" i="11"/>
  <c r="E26" i="11"/>
  <c r="E24" i="11"/>
  <c r="E22" i="11"/>
  <c r="E21" i="11"/>
  <c r="E14" i="11"/>
  <c r="E17" i="11"/>
  <c r="L22" i="11"/>
  <c r="M24" i="11"/>
  <c r="J52" i="11" l="1"/>
  <c r="L24" i="11" l="1"/>
  <c r="J14" i="11" l="1"/>
  <c r="L56" i="11" l="1"/>
  <c r="E68" i="11"/>
  <c r="E69" i="11"/>
  <c r="Q56" i="11"/>
  <c r="P56" i="11"/>
  <c r="O56" i="11"/>
  <c r="N56" i="11"/>
  <c r="M56" i="11"/>
  <c r="K56" i="11"/>
  <c r="K72" i="11" s="1"/>
  <c r="E59" i="11" l="1"/>
  <c r="E58" i="11"/>
  <c r="I72" i="11"/>
  <c r="I50" i="11"/>
  <c r="I56" i="11"/>
  <c r="I66" i="11"/>
  <c r="H72" i="11"/>
  <c r="H56" i="11"/>
  <c r="H66" i="11"/>
  <c r="G72" i="11"/>
  <c r="G56" i="11"/>
  <c r="F72" i="11"/>
  <c r="F44" i="11"/>
  <c r="G66" i="11"/>
  <c r="F66" i="11"/>
  <c r="F56" i="11"/>
  <c r="J56" i="11" l="1"/>
  <c r="E56" i="11" s="1"/>
  <c r="J66" i="11"/>
  <c r="E66" i="11" l="1"/>
  <c r="I27" i="13"/>
  <c r="H27" i="13" l="1"/>
  <c r="G27" i="13"/>
  <c r="F27" i="13"/>
  <c r="E27" i="13"/>
  <c r="D21" i="12" l="1"/>
  <c r="F36" i="11"/>
  <c r="H36" i="11" l="1"/>
  <c r="H46" i="11" s="1"/>
  <c r="H37" i="11"/>
  <c r="H47" i="11" s="1"/>
  <c r="H38" i="11"/>
  <c r="H44" i="11" l="1"/>
  <c r="H34" i="11"/>
  <c r="H50" i="11"/>
  <c r="E45" i="11"/>
  <c r="Q38" i="11"/>
  <c r="P38" i="11"/>
  <c r="O38" i="11"/>
  <c r="N38" i="11"/>
  <c r="M38" i="11"/>
  <c r="L38" i="11"/>
  <c r="K38" i="11"/>
  <c r="J38" i="11"/>
  <c r="I38" i="11"/>
  <c r="G38" i="11"/>
  <c r="F38" i="11"/>
  <c r="K37" i="11"/>
  <c r="K47" i="11" s="1"/>
  <c r="J37" i="11"/>
  <c r="J47" i="11" s="1"/>
  <c r="F37" i="11"/>
  <c r="Q36" i="11"/>
  <c r="P36" i="11"/>
  <c r="O36" i="11"/>
  <c r="N36" i="11"/>
  <c r="M36" i="11"/>
  <c r="L36" i="11"/>
  <c r="K36" i="11"/>
  <c r="K46" i="11" s="1"/>
  <c r="J36" i="11"/>
  <c r="J46" i="11" s="1"/>
  <c r="J44" i="11" s="1"/>
  <c r="I36" i="11"/>
  <c r="I46" i="11" s="1"/>
  <c r="G36" i="11"/>
  <c r="G46" i="11" s="1"/>
  <c r="Q35" i="11"/>
  <c r="N35" i="11" s="1"/>
  <c r="K35" i="11" s="1"/>
  <c r="J35" i="11" s="1"/>
  <c r="I35" i="11" s="1"/>
  <c r="P35" i="11"/>
  <c r="M35" i="11" s="1"/>
  <c r="O35" i="11"/>
  <c r="L35" i="11" s="1"/>
  <c r="E33" i="11"/>
  <c r="Q30" i="11"/>
  <c r="N30" i="11" s="1"/>
  <c r="N29" i="11" s="1"/>
  <c r="P30" i="11"/>
  <c r="P29" i="11" s="1"/>
  <c r="O30" i="11"/>
  <c r="L30" i="11" s="1"/>
  <c r="L29" i="11" s="1"/>
  <c r="I29" i="11"/>
  <c r="Q28" i="11"/>
  <c r="P28" i="11" s="1"/>
  <c r="O28" i="11" s="1"/>
  <c r="N28" i="11" s="1"/>
  <c r="M28" i="11" s="1"/>
  <c r="L28" i="11" s="1"/>
  <c r="K28" i="11" s="1"/>
  <c r="J28" i="11" s="1"/>
  <c r="I28" i="11" s="1"/>
  <c r="Q27" i="11"/>
  <c r="P27" i="11" s="1"/>
  <c r="O27" i="11" s="1"/>
  <c r="N27" i="11" s="1"/>
  <c r="Q26" i="11"/>
  <c r="P26" i="11" s="1"/>
  <c r="O26" i="11" s="1"/>
  <c r="N26" i="11" s="1"/>
  <c r="Q25" i="11"/>
  <c r="P25" i="11" s="1"/>
  <c r="O25" i="11" s="1"/>
  <c r="N25" i="11" s="1"/>
  <c r="M25" i="11" s="1"/>
  <c r="L25" i="11" s="1"/>
  <c r="K25" i="11" s="1"/>
  <c r="Q24" i="11"/>
  <c r="P24" i="11" s="1"/>
  <c r="O24" i="11" s="1"/>
  <c r="N24" i="11" s="1"/>
  <c r="E23" i="11"/>
  <c r="I37" i="11"/>
  <c r="Q20" i="11"/>
  <c r="N20" i="11" s="1"/>
  <c r="P20" i="11"/>
  <c r="O20" i="11"/>
  <c r="L20" i="11" s="1"/>
  <c r="E18" i="11"/>
  <c r="E16" i="11"/>
  <c r="Q15" i="11"/>
  <c r="P15" i="11"/>
  <c r="M15" i="11" s="1"/>
  <c r="M14" i="11" s="1"/>
  <c r="O15" i="11"/>
  <c r="K44" i="11" l="1"/>
  <c r="E36" i="11"/>
  <c r="F47" i="11"/>
  <c r="H35" i="11"/>
  <c r="G35" i="11" s="1"/>
  <c r="F35" i="11" s="1"/>
  <c r="E35" i="11" s="1"/>
  <c r="H28" i="11"/>
  <c r="G28" i="11" s="1"/>
  <c r="F28" i="11" s="1"/>
  <c r="E28" i="11" s="1"/>
  <c r="F46" i="11"/>
  <c r="E46" i="11" s="1"/>
  <c r="F34" i="11"/>
  <c r="M30" i="11"/>
  <c r="M29" i="11" s="1"/>
  <c r="J34" i="11"/>
  <c r="L19" i="11"/>
  <c r="O29" i="11"/>
  <c r="P14" i="11"/>
  <c r="E38" i="11"/>
  <c r="K30" i="11"/>
  <c r="J25" i="11"/>
  <c r="J24" i="11" s="1"/>
  <c r="K24" i="11"/>
  <c r="O14" i="11"/>
  <c r="L15" i="11"/>
  <c r="L14" i="11" s="1"/>
  <c r="M20" i="11"/>
  <c r="K34" i="11"/>
  <c r="L37" i="11"/>
  <c r="Q29" i="11"/>
  <c r="N15" i="11"/>
  <c r="Q14" i="11"/>
  <c r="K20" i="11"/>
  <c r="I34" i="11"/>
  <c r="I47" i="11"/>
  <c r="I44" i="11" s="1"/>
  <c r="E52" i="11" l="1"/>
  <c r="J30" i="11"/>
  <c r="H30" i="11" s="1"/>
  <c r="H29" i="11" s="1"/>
  <c r="K29" i="11"/>
  <c r="K15" i="11"/>
  <c r="N14" i="11"/>
  <c r="J50" i="11"/>
  <c r="J72" i="11" s="1"/>
  <c r="F50" i="11"/>
  <c r="N22" i="11"/>
  <c r="M37" i="11"/>
  <c r="K19" i="11"/>
  <c r="J20" i="11"/>
  <c r="L34" i="11"/>
  <c r="L47" i="11"/>
  <c r="L44" i="11" s="1"/>
  <c r="M19" i="11"/>
  <c r="I25" i="11"/>
  <c r="H25" i="11" s="1"/>
  <c r="H24" i="11" s="1"/>
  <c r="J29" i="11" l="1"/>
  <c r="K50" i="11"/>
  <c r="G30" i="11"/>
  <c r="I24" i="11"/>
  <c r="M34" i="11"/>
  <c r="M47" i="11"/>
  <c r="M44" i="11" s="1"/>
  <c r="L53" i="11"/>
  <c r="L50" i="11" s="1"/>
  <c r="I20" i="11"/>
  <c r="H20" i="11" s="1"/>
  <c r="H19" i="11" s="1"/>
  <c r="J19" i="11"/>
  <c r="N37" i="11"/>
  <c r="O22" i="11"/>
  <c r="N19" i="11"/>
  <c r="J15" i="11"/>
  <c r="K14" i="11"/>
  <c r="F30" i="11" l="1"/>
  <c r="F29" i="11" s="1"/>
  <c r="G29" i="11"/>
  <c r="I19" i="11"/>
  <c r="M53" i="11"/>
  <c r="M50" i="11" s="1"/>
  <c r="O37" i="11"/>
  <c r="O19" i="11"/>
  <c r="P22" i="11"/>
  <c r="N47" i="11"/>
  <c r="N44" i="11" s="1"/>
  <c r="N34" i="11"/>
  <c r="I15" i="11"/>
  <c r="H15" i="11" s="1"/>
  <c r="H14" i="11" s="1"/>
  <c r="G25" i="11"/>
  <c r="E30" i="11" l="1"/>
  <c r="E29" i="11" s="1"/>
  <c r="F25" i="11"/>
  <c r="G24" i="11"/>
  <c r="Q22" i="11"/>
  <c r="P37" i="11"/>
  <c r="P19" i="11"/>
  <c r="G20" i="11"/>
  <c r="I14" i="11"/>
  <c r="N53" i="11"/>
  <c r="N50" i="11" s="1"/>
  <c r="O47" i="11"/>
  <c r="O44" i="11" s="1"/>
  <c r="O34" i="11"/>
  <c r="G15" i="11" l="1"/>
  <c r="P34" i="11"/>
  <c r="P47" i="11"/>
  <c r="P44" i="11" s="1"/>
  <c r="Q19" i="11"/>
  <c r="Q37" i="11"/>
  <c r="O53" i="11"/>
  <c r="O50" i="11" s="1"/>
  <c r="F20" i="11"/>
  <c r="G19" i="11"/>
  <c r="F24" i="11"/>
  <c r="E25" i="11"/>
  <c r="P53" i="11" l="1"/>
  <c r="P50" i="11" s="1"/>
  <c r="E20" i="11"/>
  <c r="F19" i="11"/>
  <c r="E19" i="11" s="1"/>
  <c r="Q34" i="11"/>
  <c r="E34" i="11" s="1"/>
  <c r="Q47" i="11"/>
  <c r="Q44" i="11" s="1"/>
  <c r="F15" i="11"/>
  <c r="G14" i="11"/>
  <c r="G37" i="11" s="1"/>
  <c r="E37" i="11" s="1"/>
  <c r="G47" i="11" l="1"/>
  <c r="G44" i="11" s="1"/>
  <c r="G34" i="11"/>
  <c r="F14" i="11"/>
  <c r="E15" i="11"/>
  <c r="Q53" i="11"/>
  <c r="Q50" i="11" s="1"/>
  <c r="E47" i="11" l="1"/>
  <c r="E44" i="11" s="1"/>
  <c r="G50" i="11" l="1"/>
  <c r="E53" i="11"/>
  <c r="E50" i="11" s="1"/>
  <c r="E72" i="11" s="1"/>
  <c r="G21" i="12" l="1"/>
  <c r="F21" i="12"/>
  <c r="E21" i="12" l="1"/>
  <c r="H21" i="12"/>
  <c r="G7" i="7" l="1"/>
</calcChain>
</file>

<file path=xl/sharedStrings.xml><?xml version="1.0" encoding="utf-8"?>
<sst xmlns="http://schemas.openxmlformats.org/spreadsheetml/2006/main" count="473" uniqueCount="196">
  <si>
    <t>Наименование муниципальнойпрограммы</t>
  </si>
  <si>
    <t>Паспорт муниципальной программы</t>
  </si>
  <si>
    <t>Сроки реализации муниципальной программы</t>
  </si>
  <si>
    <t>Куратор муниципальной программы</t>
  </si>
  <si>
    <t>Ответственный исполнитель муниципальной программы</t>
  </si>
  <si>
    <t>Соисполнители муниципальной программы</t>
  </si>
  <si>
    <t>Национальная цель</t>
  </si>
  <si>
    <t>Цели муниципальной программы</t>
  </si>
  <si>
    <t>Задачи муниципальной программы</t>
  </si>
  <si>
    <t>Целевые показатели муниципальной программы</t>
  </si>
  <si>
    <t>№ п/п</t>
  </si>
  <si>
    <t>Наименование целевого показателя</t>
  </si>
  <si>
    <t>Документ - основание</t>
  </si>
  <si>
    <t>Базовое значение</t>
  </si>
  <si>
    <t>Ответственный исполнитель/соисполнитель за достижение показателя</t>
  </si>
  <si>
    <t>Параметры финансового обеспечения муниципальной программы</t>
  </si>
  <si>
    <t>Источники финансирования</t>
  </si>
  <si>
    <t>Всего</t>
  </si>
  <si>
    <t>федеральный бюджет</t>
  </si>
  <si>
    <t>бюджет автономного округа</t>
  </si>
  <si>
    <t>местный бюджет</t>
  </si>
  <si>
    <t>иные источники финансирования</t>
  </si>
  <si>
    <t>Расходы по годам (рублей)</t>
  </si>
  <si>
    <t>Параметры финансового обеспечения региональных проектов, проектов Ханты-Мансийского автономного округа-Югры реализуемых в городе Покачи</t>
  </si>
  <si>
    <t>Наименование портфеля проектов (срок реализации дд.мм.гг-дд.мм.гггг)</t>
  </si>
  <si>
    <t>Наименование проекта автономного округа (срок реализации дд.мм.гг-дд.мм.гггг)</t>
  </si>
  <si>
    <t>Объем налоговых расходов муниципального образования</t>
  </si>
  <si>
    <t>2.1</t>
  </si>
  <si>
    <t>Ответственный исполнитель</t>
  </si>
  <si>
    <t>Перечень структурных элементов (основных мероприятий) муниципальной программы</t>
  </si>
  <si>
    <t>№ структурного элемента (основного мероприятия)</t>
  </si>
  <si>
    <t>Наименование структурного элемента (основного мероприятия)</t>
  </si>
  <si>
    <t>Наименование порядка, номер приложения (при наличии)</t>
  </si>
  <si>
    <t>Всего в том числе</t>
  </si>
  <si>
    <t>Наименование объекта</t>
  </si>
  <si>
    <t>Мощность</t>
  </si>
  <si>
    <t>Срок строительства, проектирования (характер работ)</t>
  </si>
  <si>
    <t>Рассчетная стоимость объекта в ценах соответствующих лет с учетом периода реализации проекта</t>
  </si>
  <si>
    <t>Остаток стоимости на 01.01.20_</t>
  </si>
  <si>
    <t>Инвестиции на 20_год</t>
  </si>
  <si>
    <t>всего</t>
  </si>
  <si>
    <t>иные средства</t>
  </si>
  <si>
    <t>Механизм реализации</t>
  </si>
  <si>
    <t>Заказчик по строительству (приобретению)</t>
  </si>
  <si>
    <t>Перечень
 реализуемых объектов на 20_ год и на плановый период 20_ и 20_ годов, включая приобретение объектов недвижимого имущества, объетов, создаваемых в соответствии с соглашениями о государственно-частном партнерстве, муниципально-частом партнерстве и концессионными соглашениями</t>
  </si>
  <si>
    <t>Таблица 4</t>
  </si>
  <si>
    <t>Таблица 5</t>
  </si>
  <si>
    <t>Перечень объектов капитального строительства</t>
  </si>
  <si>
    <t>Наименование объекта (инвестиционного проекта)</t>
  </si>
  <si>
    <t>Срок строительства, проектирования (приобретения)</t>
  </si>
  <si>
    <t>Механизм реализации (источник финансирования)</t>
  </si>
  <si>
    <t>Наименование показателя</t>
  </si>
  <si>
    <t>Основание</t>
  </si>
  <si>
    <t xml:space="preserve">Нормативный правовой акт </t>
  </si>
  <si>
    <t>Реквизиты</t>
  </si>
  <si>
    <t>Пункт, подпункт</t>
  </si>
  <si>
    <t>Содержание</t>
  </si>
  <si>
    <t>Структурные элементы (основного мероприятия) муниципальной программы</t>
  </si>
  <si>
    <t>Сумма всего, руб.</t>
  </si>
  <si>
    <t>по годам в руб.</t>
  </si>
  <si>
    <t>Наказы избирателей</t>
  </si>
  <si>
    <t>Таблица 7</t>
  </si>
  <si>
    <t>Номер, наименование мероприятия (Приложение 2)</t>
  </si>
  <si>
    <t>Меры направленные на достижение значений (уровней) показателей</t>
  </si>
  <si>
    <t>Наименование портфеля проектов основанного на национальных и федеральных проектах Российской Федерации</t>
  </si>
  <si>
    <t>Ответственный исполнитель/соисполнитель</t>
  </si>
  <si>
    <t>Контрольное событие (промежуточный результат)</t>
  </si>
  <si>
    <t>Таблица 8</t>
  </si>
  <si>
    <t xml:space="preserve">План мероприятий, направленный на достижение значений (уровней) показателей оценки эффективности деятельности исполнительных органов государственной власти Ханты-Мансийского автономного округа - Югры </t>
  </si>
  <si>
    <t>Задача №1</t>
  </si>
  <si>
    <t>1.1.</t>
  </si>
  <si>
    <t>1.2.</t>
  </si>
  <si>
    <t>Задача №2</t>
  </si>
  <si>
    <t>2.1.</t>
  </si>
  <si>
    <t>2.2.</t>
  </si>
  <si>
    <t>Содержание предложения</t>
  </si>
  <si>
    <t>Структурные элементы (основные мероприятия) муниципальной программы</t>
  </si>
  <si>
    <t>Номер, наименование показателя</t>
  </si>
  <si>
    <t>Автор</t>
  </si>
  <si>
    <t>Таблица 9</t>
  </si>
  <si>
    <t>Перечень предложений и инициатив граждан, направленных на достижение показателей национальных целей, оценку эффективности деятельности высших должностных лиц (руководителей высших исполнительных органов государственной власти) субъектов Российской Федерации, социально - экономическое развитие Ханты-Мансийского автономного округа - Югры и города Покачи</t>
  </si>
  <si>
    <t>Направления расходов структурного элемента (основного мероприятия)</t>
  </si>
  <si>
    <t xml:space="preserve"> -</t>
  </si>
  <si>
    <t>Прочие расходы</t>
  </si>
  <si>
    <t>В том числе:</t>
  </si>
  <si>
    <t>Таблица 1</t>
  </si>
  <si>
    <t>Таблица 3</t>
  </si>
  <si>
    <t>Всего (2019-2030)</t>
  </si>
  <si>
    <t>2026-2030</t>
  </si>
  <si>
    <t>На момент окончания реализации муниципальной программы (2030)</t>
  </si>
  <si>
    <t>2019-2030</t>
  </si>
  <si>
    <t>Управление образования администрации города Покачи</t>
  </si>
  <si>
    <t>6</t>
  </si>
  <si>
    <t>Заместитель главы города Покачи</t>
  </si>
  <si>
    <t>2023</t>
  </si>
  <si>
    <t xml:space="preserve"> Организация отдыха детей города Покачи в каникулярное время</t>
  </si>
  <si>
    <t xml:space="preserve">1. Управление культуры, спорта и молодежной политики администрации города Покачи;
2. Отдел по осуществлению деятельности муниципальной комиссии по делам несовершеннолетних и защите их прав администрации города Покачи;
3. Бюджетное учреждение "Центр по бухгалтерскому и экономическому обслуживанию";
4. Негосударственные организации (некоммерческие, коммерческие), в том числе социально ориентированные некоммерческие организации.
</t>
  </si>
  <si>
    <t xml:space="preserve">Создание условий для организации отдыха детей в каникулярный период
</t>
  </si>
  <si>
    <t xml:space="preserve">1. Развитие и качественное улучшение инфраструктуры отдыха детей города.
2. Развитие малозатратных форм отдыха детей города.
3. Организация отдыха детей города в весенний, осенний и летний каникулярные периоды.
</t>
  </si>
  <si>
    <t xml:space="preserve">1. Организация работы малозатратных форм отдыха детей в каникулярное время;
2. Организация работы городских лагерей различных типов в каникулярное время;
3. Организация отдыха, оздоровления детей города Покачи за пределами.
</t>
  </si>
  <si>
    <t>Доля детей от 6 до 17 лет (включительно), охваченных отдыхом в лагерях с дневным пребыванием, % Д6-17 лдп / Д6-17 всего x 100%</t>
  </si>
  <si>
    <t>Доля детей "группы риска" состоящих на профилактическом учете муниципальной комиссии по делам несовершеннолетних, охваченных различными формами отдыха и оздоровления, % Д6-17 пу лдп / Д6-17 пу x 100%</t>
  </si>
  <si>
    <t>Доля детей в возрасте от 6 до 17 лет, охваченными различными формами отдыха и оздоровления, %. Д6-17 орф / Д6-17 всего X 100% &lt;3&gt;</t>
  </si>
  <si>
    <t>Количество детей в возрасте от 6 до 17 лет, охваченных организованным отдыхом в климатически благоприятных регионах России, чел. &lt;4&gt;</t>
  </si>
  <si>
    <t>Количество клубных объединений, организованных учреждениями культуры и спорта, в каникулярное время на территории города Покачи (ед.)</t>
  </si>
  <si>
    <t>Количество негосударственных организаций (некоммерческие, коммерческие), в том числе социально ориентированные некоммерческие организации (ед.)</t>
  </si>
  <si>
    <t xml:space="preserve"> Распоряжение заместителя главы города, курирующего данное направление "О выезде детей"
</t>
  </si>
  <si>
    <t>2</t>
  </si>
  <si>
    <t>3</t>
  </si>
  <si>
    <t>100</t>
  </si>
  <si>
    <t>1</t>
  </si>
  <si>
    <t>Управление образования администрации города Покачи, отдел по осуществлению деятельности муниципальной комиссии по делам несовершеннолетних и защите их прав администрации города Покачи</t>
  </si>
  <si>
    <t>Управление образования администрации города Покачи, управление культуры, спорта и молодежной политики администрации города Покачи</t>
  </si>
  <si>
    <t xml:space="preserve">Управление образования администрации города Покачи, управление культуры, спорта и молодежной политики администрации города Покачи, </t>
  </si>
  <si>
    <t>Управление культуры, спорта и молодежной политики администрации города Покачи</t>
  </si>
  <si>
    <t>Ответственный исполнитель/
соисполнитель</t>
  </si>
  <si>
    <t>Финансовые затраты на реализацию (рублей)</t>
  </si>
  <si>
    <t>в том числе</t>
  </si>
  <si>
    <t>2019 год</t>
  </si>
  <si>
    <t>2020 год</t>
  </si>
  <si>
    <t>2021 год</t>
  </si>
  <si>
    <t>2022 год</t>
  </si>
  <si>
    <t>2023 год</t>
  </si>
  <si>
    <t>2024 год</t>
  </si>
  <si>
    <t>2025 год</t>
  </si>
  <si>
    <t>2026 год</t>
  </si>
  <si>
    <t>2027 год</t>
  </si>
  <si>
    <t>2028 год</t>
  </si>
  <si>
    <t>2029 год</t>
  </si>
  <si>
    <t>2030 год</t>
  </si>
  <si>
    <t>Организация работы малозатратных форм отдыха детей в каникулярное время (показатель №5)</t>
  </si>
  <si>
    <t>Организация работы городских лагерей различных типов в каникулярное время   (показатели №1, №2,№6)</t>
  </si>
  <si>
    <t xml:space="preserve">Организация питания детей в возрасте от 6 до 17 лет (включительно) в лагерях с дневным пребыванием детей, в возрасте от 8 до 17 лет (включительно), в палаточных лагерях на детей в возрасте от 8 до 17 лет (включительно), в возрасте от 14 до 17 лет (включительно) - в лагерях труда и отдыха с дневным пребыванием  детей </t>
  </si>
  <si>
    <t>Организация отдыха, оздоровления  детей города Покачи за пределами  (показатели №4,№3)</t>
  </si>
  <si>
    <t>ВСЕГО</t>
  </si>
  <si>
    <t>Ответственный исполнитель -управление образования администрации города Покачи</t>
  </si>
  <si>
    <t>Соисполнители:</t>
  </si>
  <si>
    <t>Отдел по осуществлению деятельности муниципальной комиссии по делам несовершеннолетних  и защите их прав администрации города Покачи</t>
  </si>
  <si>
    <t>Основные мероприятия</t>
  </si>
  <si>
    <t>Цель "Создание условий для организации отдыха детей в каникулярный период"</t>
  </si>
  <si>
    <t>Задачи 1. "Развитие малозатратных форм отдыха детей города."</t>
  </si>
  <si>
    <t>Основныое мероприятие "Организация работы малозатратных форм отдыха детей в каникулярное время"</t>
  </si>
  <si>
    <t>Организация работы малозатратных форм отдыха детей в каникулярное время</t>
  </si>
  <si>
    <t>Основное мероприятие "Организация работы городских лагерей различных типов в каникулярное время"</t>
  </si>
  <si>
    <t>Организация работы городских лагерей различных типов в каникулярное время</t>
  </si>
  <si>
    <t>Задачи 2 "Организация отдыха детей города в весенний, осенний и летний каникулярные периоды", "Развитие и качественное улучшение инфраструктуры отдыха детей города"</t>
  </si>
  <si>
    <t>Задачи 3 "Организация отдыха детей города в весенний, осенний и летний каникулярные периоды", "Развитие и качественное улучшение инфраструктуры отдыха детей города"</t>
  </si>
  <si>
    <t>Основное мероприятие "Организация отдыха, оздоровления детей города Покачи за пределами"</t>
  </si>
  <si>
    <t>Организация отдыха, оздоровления  детей города Покачи за пределами</t>
  </si>
  <si>
    <t>Постановление Правительства Ханты-Мансийского автономного округа - Югры от 27.01.2010 №21-п «О порядке организации отдыха и оздоровления детей, имеющих место жительства в Ханты-Мансийском автономном округе – Югре»</t>
  </si>
  <si>
    <t>Закон Ханты-Мансийского автономного округа - Югры от 08.07.2005 №62-оз «О наделении органов местного самоуправления муниципальных образований отдельными государственными полномочиями Ханты-Мансийского автономного округа – Югры».</t>
  </si>
  <si>
    <t>Федеральный закон от 24.07.1998 №124-ФЗ «Об основных гарантиях прав ребенка в Российской Федерации»</t>
  </si>
  <si>
    <t>Постановление администрации города Покачи от 09.06.2020 №466 «Об утверждении Положения о мероприятиях по обеспечению организации отдыха детей, имеющих место жительства в городе Покачи, в каникулярное время, включая мероприятия по обеспечению безопасности их жизни и здоровья»</t>
  </si>
  <si>
    <t xml:space="preserve">Постановление администрации города Покачи от 16.06.2021 №488 «О Порядке определения объема и предоставления из бюджета города Покачи субсидии, в том числе грантов в форме субсидии, юридическим лицам (за исключением государственным (муниципальным) учреждениям), индивидуальным предпринимателям, а также физическим лицам – производителям товаров, работ, услуг на финансовое обеспечение затрат, связанных с организацией отдыха детей и молодежи на территории города Покачи»
</t>
  </si>
  <si>
    <t>Постановление администрации города Покачи от 12.03.2021 №211 «Об осуществлении отдельного государственного полномочия по организации и обеспечению отдыха и оздоровления детей"</t>
  </si>
  <si>
    <t>Постановление администрации города Покачи от 15.02.2022 №173 "«Об организации отдыха детей города Покачи в каникулярное время в 2022 году»</t>
  </si>
  <si>
    <t>Оплата труда и начисления на оплату труда</t>
  </si>
  <si>
    <t>Оплата труда и начисления на оплату труда работников и подростков лагерей с дневным пребыванием детей, приобретение моющих и чистящих средств, санитарно-эпидемиологическое заключение, оплата за проведение санитарно-бактериологических, химических исследований в лагере с дневным пребыванием, оплата за проведение обследования на носительство вирусных кишечных инфекций работников пищеблока, питьевой режим, обследование на COVID-19, медицинский осмотр работников лагерей с дневным пребыванием, организация питания детей в лагерях с дневным пребыванием детей</t>
  </si>
  <si>
    <t>Приобретение путевок, страхование детей от несчастных случаев, расходы на сопровождающих организованных групп детей,  транспортные расходы</t>
  </si>
  <si>
    <t>4</t>
  </si>
  <si>
    <t>5</t>
  </si>
  <si>
    <t>Распоряжение заместителя главы города, курирующего данное направление "Об организации лагерей с дневным пребыванием детей города Покачи", Комплектование детей в общеобразовательных организациях города Покачи по состоянию на 01.01 текущего года.</t>
  </si>
  <si>
    <t xml:space="preserve"> Постановление Правительства ХМАО - Югры от 31.10.2021 N 468-п "О государственной программе Ханты-Мансийского автономного округа - Югры "Развитие образования", Комплектование детей в общеобразовательных организациях города Покачи по состоянию на 01.01 текущего года.
</t>
  </si>
  <si>
    <t>Постановление администрации города Покачи от 16.06.2021 №488 «О Порядке определения объема и предоставления из бюджета города Покачи субсидии, в том числе грантов в форме субсидии, юридическим лицам (за исключением государственным (муниципальным) учреждениям), индивидуальным предпринимателям, а также физическим лицам – производителям товаров, работ, услуг на финансовое обеспечение затрат, связанных с организацией отдыха детей и молодежи на территории города Покачи».</t>
  </si>
  <si>
    <t xml:space="preserve">Реестр несовершеннолетних, находящихся в социально опасном положении </t>
  </si>
  <si>
    <t>Муниципальное учреждение «Центр по бухгалтерскому и экономическому обслуживанию»</t>
  </si>
  <si>
    <t>Постановление администрации города Покачи "Об организации отдыха детей города Покачи в каникулярное время"</t>
  </si>
  <si>
    <t>115</t>
  </si>
  <si>
    <t>84,4</t>
  </si>
  <si>
    <t>75,4</t>
  </si>
  <si>
    <t>83,3</t>
  </si>
  <si>
    <t>74,5</t>
  </si>
  <si>
    <t>Приложение1</t>
  </si>
  <si>
    <t>к постановлению администрации</t>
  </si>
  <si>
    <t>города Покачи</t>
  </si>
  <si>
    <t>Приложение2</t>
  </si>
  <si>
    <t>2024</t>
  </si>
  <si>
    <t>2025</t>
  </si>
  <si>
    <t>2026</t>
  </si>
  <si>
    <t>Таблица 2</t>
  </si>
  <si>
    <t>Распределение финансовых ресурсов муниципальной программы</t>
  </si>
  <si>
    <t>Номер структурного элемента (основного мероприятия)</t>
  </si>
  <si>
    <t>Структурные элементы (основные мероприятия) муниципальной программы (их связь с целевыми показателями муниципальной программы)</t>
  </si>
  <si>
    <t>Всего по муниципальной программе:</t>
  </si>
  <si>
    <t>Инвестиции в объекты муниципальной собственности</t>
  </si>
  <si>
    <t xml:space="preserve">1. Комитет культуры и спорта администрации города Покачи;
2. Отдел по осуществлению деятельности муниципальной комиссии по делам несовершеннолетних и защите их прав администрации города Покачи;
3. Бюджетное учреждение "Центр по бухгалтерскому и экономическому обслуживанию";
4. Негосударственные организации (некоммерческие, коммерческие), в том числе социально ориентированные некоммерческие организации.
</t>
  </si>
  <si>
    <t>Управление образования администрации города Покачи, комитет культуры и спорта администрации города Покачи</t>
  </si>
  <si>
    <t xml:space="preserve">Управление образования администрации города Покачи, комитет культуры и спорта администрации города Покачи, </t>
  </si>
  <si>
    <t>Комитет культуры и спорта администрации города Покачи</t>
  </si>
  <si>
    <t>Комитет культуры и спорта  администрации города Покачи, муниципальное учреждение «Центр по бухгалтерскому и экономическому обслуживанию»</t>
  </si>
  <si>
    <t>Управление образования администрации города Покачи, комитет культуры и спорта администрации города Покачи, мунципальное учреждение «Центр по бухгалтерскому и экономическому обслуживанию»</t>
  </si>
  <si>
    <t>Управление образования администрации города Покачи, комитет культуры и спорта  администрации города Покачи, муниципальное учреждение «Центр по бухгалтерскому и экономическому обслуживанию»</t>
  </si>
  <si>
    <t>Управление образования администрации города Покачи, комитет культуры и спорта администрации города Покачи, муниципальное учреждение «Центр по бухгалтерскому и экономическому обслуживанию»</t>
  </si>
  <si>
    <t>2027</t>
  </si>
  <si>
    <t>2028-2030</t>
  </si>
  <si>
    <t>от 25.03.2024 № 242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</si>
</sst>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₽_-;\-* #,##0.00\ _₽_-;_-* &quot;-&quot;??\ _₽_-;_-@_-"/>
    <numFmt numFmtId="164" formatCode="_-* #,##0.00_р_._-;\-* #,##0.00_р_._-;_-* &quot;-&quot;??_р_._-;_-@_-"/>
    <numFmt numFmtId="165" formatCode="[$-419]#,##0.0"/>
    <numFmt numFmtId="166" formatCode="_-* #,##0\ _₽_-;\-* #,##0\ _₽_-;_-* &quot;-&quot;??\ _₽_-;_-@_-"/>
    <numFmt numFmtId="167" formatCode="[$-419]#,##0.00"/>
    <numFmt numFmtId="168" formatCode="[$-419]#,##0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8"/>
      <color rgb="FF000000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color theme="1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165" fontId="0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43" fontId="3" fillId="0" borderId="0" applyFont="0" applyFill="0" applyBorder="0" applyAlignment="0" applyProtection="0"/>
  </cellStyleXfs>
  <cellXfs count="310">
    <xf numFmtId="165" fontId="0" fillId="0" borderId="0" xfId="0"/>
    <xf numFmtId="165" fontId="1" fillId="0" borderId="1" xfId="0" applyFont="1" applyBorder="1"/>
    <xf numFmtId="165" fontId="1" fillId="0" borderId="0" xfId="0" applyFont="1"/>
    <xf numFmtId="165" fontId="1" fillId="0" borderId="1" xfId="0" applyFont="1" applyBorder="1" applyAlignment="1">
      <alignment horizontal="center" vertical="center" wrapText="1"/>
    </xf>
    <xf numFmtId="165" fontId="1" fillId="0" borderId="1" xfId="0" applyFont="1" applyBorder="1" applyAlignment="1">
      <alignment horizontal="center" vertical="center"/>
    </xf>
    <xf numFmtId="165" fontId="2" fillId="0" borderId="1" xfId="0" applyFont="1" applyBorder="1" applyAlignment="1">
      <alignment horizontal="center" vertical="center" wrapText="1"/>
    </xf>
    <xf numFmtId="165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/>
    <xf numFmtId="165" fontId="1" fillId="0" borderId="0" xfId="0" applyFont="1" applyAlignment="1">
      <alignment horizontal="right"/>
    </xf>
    <xf numFmtId="165" fontId="4" fillId="0" borderId="0" xfId="0" applyFont="1" applyFill="1"/>
    <xf numFmtId="4" fontId="1" fillId="0" borderId="1" xfId="0" applyNumberFormat="1" applyFont="1" applyBorder="1"/>
    <xf numFmtId="165" fontId="1" fillId="0" borderId="0" xfId="0" applyFont="1" applyFill="1"/>
    <xf numFmtId="165" fontId="4" fillId="0" borderId="0" xfId="2" applyFont="1" applyFill="1"/>
    <xf numFmtId="165" fontId="5" fillId="0" borderId="0" xfId="2" applyFont="1" applyFill="1"/>
    <xf numFmtId="165" fontId="1" fillId="0" borderId="0" xfId="2" applyFont="1" applyFill="1"/>
    <xf numFmtId="165" fontId="3" fillId="0" borderId="0" xfId="2" applyFill="1"/>
    <xf numFmtId="165" fontId="4" fillId="0" borderId="26" xfId="0" applyFont="1" applyBorder="1" applyAlignment="1">
      <alignment vertical="top" wrapText="1"/>
    </xf>
    <xf numFmtId="165" fontId="4" fillId="0" borderId="32" xfId="0" applyFont="1" applyFill="1" applyBorder="1" applyAlignment="1">
      <alignment vertical="top" wrapText="1"/>
    </xf>
    <xf numFmtId="165" fontId="4" fillId="0" borderId="10" xfId="0" applyFont="1" applyBorder="1" applyAlignment="1">
      <alignment vertical="top" wrapText="1"/>
    </xf>
    <xf numFmtId="165" fontId="4" fillId="0" borderId="26" xfId="0" applyFont="1" applyBorder="1" applyAlignment="1">
      <alignment vertical="top"/>
    </xf>
    <xf numFmtId="165" fontId="4" fillId="0" borderId="1" xfId="0" applyFont="1" applyFill="1" applyBorder="1" applyAlignment="1">
      <alignment horizontal="center" vertical="center" wrapText="1"/>
    </xf>
    <xf numFmtId="165" fontId="4" fillId="0" borderId="1" xfId="0" applyFont="1" applyFill="1" applyBorder="1" applyAlignment="1">
      <alignment horizontal="center" vertical="center"/>
    </xf>
    <xf numFmtId="165" fontId="4" fillId="0" borderId="1" xfId="0" applyFont="1" applyBorder="1" applyAlignment="1">
      <alignment horizontal="center" vertical="center" wrapText="1"/>
    </xf>
    <xf numFmtId="165" fontId="4" fillId="0" borderId="25" xfId="0" applyFont="1" applyFill="1" applyBorder="1" applyAlignment="1">
      <alignment horizontal="center" vertical="center" wrapText="1"/>
    </xf>
    <xf numFmtId="165" fontId="4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0" borderId="19" xfId="0" applyNumberFormat="1" applyFont="1" applyFill="1" applyBorder="1" applyAlignment="1">
      <alignment horizontal="center" vertical="center"/>
    </xf>
    <xf numFmtId="165" fontId="4" fillId="0" borderId="0" xfId="0" applyFont="1"/>
    <xf numFmtId="49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 vertical="center" wrapText="1"/>
    </xf>
    <xf numFmtId="165" fontId="1" fillId="0" borderId="1" xfId="0" applyFont="1" applyBorder="1" applyAlignment="1">
      <alignment horizontal="center" vertical="top" wrapText="1"/>
    </xf>
    <xf numFmtId="165" fontId="4" fillId="0" borderId="3" xfId="0" applyFont="1" applyBorder="1" applyAlignment="1">
      <alignment horizontal="center" vertical="center"/>
    </xf>
    <xf numFmtId="165" fontId="4" fillId="0" borderId="4" xfId="0" applyFont="1" applyBorder="1" applyAlignment="1">
      <alignment horizontal="center" vertical="center"/>
    </xf>
    <xf numFmtId="165" fontId="4" fillId="0" borderId="1" xfId="0" applyFont="1" applyFill="1" applyBorder="1" applyAlignment="1">
      <alignment vertical="top" wrapText="1"/>
    </xf>
    <xf numFmtId="165" fontId="4" fillId="0" borderId="1" xfId="0" applyFont="1" applyBorder="1" applyAlignment="1">
      <alignment vertical="top" wrapText="1"/>
    </xf>
    <xf numFmtId="165" fontId="2" fillId="0" borderId="25" xfId="0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/>
    </xf>
    <xf numFmtId="165" fontId="7" fillId="3" borderId="1" xfId="0" applyFont="1" applyFill="1" applyBorder="1" applyAlignment="1">
      <alignment horizontal="center" vertical="center" wrapText="1"/>
    </xf>
    <xf numFmtId="165" fontId="7" fillId="3" borderId="39" xfId="0" applyFont="1" applyFill="1" applyBorder="1" applyAlignment="1">
      <alignment horizontal="center" vertical="center" wrapText="1"/>
    </xf>
    <xf numFmtId="1" fontId="7" fillId="3" borderId="1" xfId="0" applyNumberFormat="1" applyFont="1" applyFill="1" applyBorder="1" applyAlignment="1">
      <alignment horizontal="center"/>
    </xf>
    <xf numFmtId="4" fontId="12" fillId="2" borderId="1" xfId="0" applyNumberFormat="1" applyFont="1" applyFill="1" applyBorder="1" applyAlignment="1">
      <alignment horizontal="center" vertical="center" wrapText="1"/>
    </xf>
    <xf numFmtId="165" fontId="7" fillId="3" borderId="5" xfId="0" applyFont="1" applyFill="1" applyBorder="1" applyAlignment="1">
      <alignment horizontal="left" vertical="center" wrapText="1"/>
    </xf>
    <xf numFmtId="2" fontId="8" fillId="3" borderId="1" xfId="0" applyNumberFormat="1" applyFont="1" applyFill="1" applyBorder="1" applyAlignment="1">
      <alignment horizontal="center"/>
    </xf>
    <xf numFmtId="165" fontId="8" fillId="3" borderId="5" xfId="0" applyFont="1" applyFill="1" applyBorder="1" applyAlignment="1">
      <alignment horizontal="left" vertical="center" wrapText="1"/>
    </xf>
    <xf numFmtId="4" fontId="12" fillId="3" borderId="1" xfId="0" applyNumberFormat="1" applyFont="1" applyFill="1" applyBorder="1" applyAlignment="1">
      <alignment horizontal="center" vertical="center" wrapText="1"/>
    </xf>
    <xf numFmtId="2" fontId="8" fillId="3" borderId="1" xfId="0" applyNumberFormat="1" applyFont="1" applyFill="1" applyBorder="1" applyAlignment="1">
      <alignment horizontal="center" vertical="center"/>
    </xf>
    <xf numFmtId="164" fontId="8" fillId="3" borderId="1" xfId="0" applyNumberFormat="1" applyFont="1" applyFill="1" applyBorder="1" applyAlignment="1">
      <alignment horizontal="center"/>
    </xf>
    <xf numFmtId="164" fontId="8" fillId="2" borderId="7" xfId="0" applyNumberFormat="1" applyFont="1" applyFill="1" applyBorder="1" applyAlignment="1">
      <alignment horizontal="center"/>
    </xf>
    <xf numFmtId="4" fontId="12" fillId="2" borderId="7" xfId="0" applyNumberFormat="1" applyFont="1" applyFill="1" applyBorder="1" applyAlignment="1">
      <alignment horizontal="center" vertical="center" wrapText="1"/>
    </xf>
    <xf numFmtId="4" fontId="8" fillId="2" borderId="7" xfId="0" applyNumberFormat="1" applyFont="1" applyFill="1" applyBorder="1" applyAlignment="1">
      <alignment horizontal="center"/>
    </xf>
    <xf numFmtId="164" fontId="12" fillId="3" borderId="1" xfId="0" applyNumberFormat="1" applyFont="1" applyFill="1" applyBorder="1" applyAlignment="1">
      <alignment horizontal="center"/>
    </xf>
    <xf numFmtId="4" fontId="12" fillId="3" borderId="1" xfId="0" applyNumberFormat="1" applyFont="1" applyFill="1" applyBorder="1" applyAlignment="1">
      <alignment horizontal="center"/>
    </xf>
    <xf numFmtId="165" fontId="8" fillId="3" borderId="41" xfId="0" applyFont="1" applyFill="1" applyBorder="1" applyAlignment="1">
      <alignment horizontal="left" vertical="center" wrapText="1"/>
    </xf>
    <xf numFmtId="2" fontId="8" fillId="3" borderId="6" xfId="0" applyNumberFormat="1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left" vertical="center" wrapText="1"/>
    </xf>
    <xf numFmtId="164" fontId="8" fillId="2" borderId="1" xfId="0" applyNumberFormat="1" applyFont="1" applyFill="1" applyBorder="1" applyAlignment="1">
      <alignment horizontal="center"/>
    </xf>
    <xf numFmtId="4" fontId="8" fillId="2" borderId="1" xfId="0" applyNumberFormat="1" applyFont="1" applyFill="1" applyBorder="1" applyAlignment="1">
      <alignment horizontal="center"/>
    </xf>
    <xf numFmtId="4" fontId="8" fillId="3" borderId="1" xfId="0" applyNumberFormat="1" applyFont="1" applyFill="1" applyBorder="1" applyAlignment="1">
      <alignment horizontal="center"/>
    </xf>
    <xf numFmtId="165" fontId="13" fillId="2" borderId="1" xfId="0" applyFont="1" applyFill="1" applyBorder="1" applyAlignment="1">
      <alignment horizontal="left" vertical="center" wrapText="1"/>
    </xf>
    <xf numFmtId="165" fontId="7" fillId="0" borderId="5" xfId="0" applyFont="1" applyFill="1" applyBorder="1" applyAlignment="1">
      <alignment horizontal="left" vertical="center" wrapText="1"/>
    </xf>
    <xf numFmtId="165" fontId="8" fillId="0" borderId="5" xfId="0" applyFont="1" applyBorder="1" applyAlignment="1">
      <alignment horizontal="left" vertical="center" wrapText="1"/>
    </xf>
    <xf numFmtId="4" fontId="8" fillId="0" borderId="1" xfId="0" applyNumberFormat="1" applyFont="1" applyFill="1" applyBorder="1" applyAlignment="1">
      <alignment horizontal="center"/>
    </xf>
    <xf numFmtId="4" fontId="8" fillId="0" borderId="1" xfId="0" applyNumberFormat="1" applyFont="1" applyBorder="1" applyAlignment="1">
      <alignment horizontal="center" vertical="center" wrapText="1"/>
    </xf>
    <xf numFmtId="4" fontId="8" fillId="3" borderId="1" xfId="0" applyNumberFormat="1" applyFont="1" applyFill="1" applyBorder="1" applyAlignment="1">
      <alignment horizontal="center" vertical="center" wrapText="1"/>
    </xf>
    <xf numFmtId="165" fontId="9" fillId="0" borderId="7" xfId="0" applyFont="1" applyBorder="1" applyAlignment="1">
      <alignment horizontal="center"/>
    </xf>
    <xf numFmtId="164" fontId="8" fillId="3" borderId="1" xfId="0" applyNumberFormat="1" applyFont="1" applyFill="1" applyBorder="1" applyAlignment="1">
      <alignment horizontal="center" vertical="center"/>
    </xf>
    <xf numFmtId="165" fontId="9" fillId="0" borderId="1" xfId="0" applyFont="1" applyBorder="1" applyAlignment="1">
      <alignment horizontal="center"/>
    </xf>
    <xf numFmtId="165" fontId="4" fillId="0" borderId="8" xfId="0" applyFont="1" applyBorder="1" applyAlignment="1">
      <alignment horizontal="center" vertical="center"/>
    </xf>
    <xf numFmtId="165" fontId="4" fillId="3" borderId="13" xfId="0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/>
    </xf>
    <xf numFmtId="4" fontId="4" fillId="3" borderId="1" xfId="0" applyNumberFormat="1" applyFont="1" applyFill="1" applyBorder="1" applyAlignment="1">
      <alignment horizontal="center" vertical="center"/>
    </xf>
    <xf numFmtId="4" fontId="4" fillId="3" borderId="6" xfId="0" applyNumberFormat="1" applyFont="1" applyFill="1" applyBorder="1" applyAlignment="1">
      <alignment horizontal="center" vertical="center"/>
    </xf>
    <xf numFmtId="165" fontId="4" fillId="0" borderId="8" xfId="0" applyFont="1" applyBorder="1" applyAlignment="1">
      <alignment horizontal="center"/>
    </xf>
    <xf numFmtId="49" fontId="1" fillId="0" borderId="7" xfId="0" applyNumberFormat="1" applyFont="1" applyBorder="1" applyAlignment="1">
      <alignment horizontal="center" vertical="center"/>
    </xf>
    <xf numFmtId="2" fontId="4" fillId="0" borderId="6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49" fontId="7" fillId="2" borderId="5" xfId="0" applyNumberFormat="1" applyFont="1" applyFill="1" applyBorder="1" applyAlignment="1">
      <alignment horizontal="left" vertical="center" wrapText="1"/>
    </xf>
    <xf numFmtId="49" fontId="7" fillId="2" borderId="9" xfId="0" applyNumberFormat="1" applyFont="1" applyFill="1" applyBorder="1" applyAlignment="1">
      <alignment horizontal="left" vertical="center" wrapText="1"/>
    </xf>
    <xf numFmtId="165" fontId="1" fillId="0" borderId="1" xfId="0" applyNumberFormat="1" applyFont="1" applyBorder="1" applyAlignment="1">
      <alignment horizontal="center" vertical="center"/>
    </xf>
    <xf numFmtId="165" fontId="1" fillId="3" borderId="1" xfId="0" applyNumberFormat="1" applyFont="1" applyFill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 wrapText="1"/>
    </xf>
    <xf numFmtId="165" fontId="4" fillId="0" borderId="1" xfId="0" applyFont="1" applyBorder="1" applyAlignment="1">
      <alignment horizontal="left" vertical="top" wrapText="1"/>
    </xf>
    <xf numFmtId="165" fontId="4" fillId="0" borderId="1" xfId="0" applyFont="1" applyFill="1" applyBorder="1" applyAlignment="1">
      <alignment horizontal="left"/>
    </xf>
    <xf numFmtId="165" fontId="4" fillId="0" borderId="1" xfId="0" applyFont="1" applyFill="1" applyBorder="1" applyAlignment="1">
      <alignment horizontal="left" wrapText="1"/>
    </xf>
    <xf numFmtId="165" fontId="4" fillId="0" borderId="0" xfId="0" applyFont="1" applyAlignment="1">
      <alignment horizontal="left" wrapText="1"/>
    </xf>
    <xf numFmtId="165" fontId="1" fillId="0" borderId="1" xfId="0" applyFont="1" applyBorder="1" applyAlignment="1">
      <alignment horizontal="left" vertical="top" wrapText="1"/>
    </xf>
    <xf numFmtId="49" fontId="4" fillId="3" borderId="1" xfId="0" applyNumberFormat="1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left" vertical="center" wrapText="1"/>
    </xf>
    <xf numFmtId="165" fontId="1" fillId="0" borderId="0" xfId="2" applyFont="1" applyFill="1" applyAlignment="1">
      <alignment horizontal="right"/>
    </xf>
    <xf numFmtId="165" fontId="4" fillId="0" borderId="1" xfId="0" applyFont="1" applyFill="1" applyBorder="1" applyAlignment="1">
      <alignment horizontal="left" vertical="center" wrapText="1"/>
    </xf>
    <xf numFmtId="165" fontId="4" fillId="0" borderId="1" xfId="0" applyFont="1" applyFill="1" applyBorder="1" applyAlignment="1">
      <alignment horizontal="left" vertical="top" wrapText="1"/>
    </xf>
    <xf numFmtId="165" fontId="5" fillId="3" borderId="1" xfId="0" applyNumberFormat="1" applyFont="1" applyFill="1" applyBorder="1" applyAlignment="1">
      <alignment horizontal="center" vertical="center"/>
    </xf>
    <xf numFmtId="2" fontId="12" fillId="3" borderId="1" xfId="0" applyNumberFormat="1" applyFont="1" applyFill="1" applyBorder="1" applyAlignment="1">
      <alignment horizontal="center"/>
    </xf>
    <xf numFmtId="165" fontId="3" fillId="3" borderId="0" xfId="2" applyFill="1"/>
    <xf numFmtId="165" fontId="1" fillId="3" borderId="0" xfId="2" applyFont="1" applyFill="1" applyAlignment="1">
      <alignment horizontal="right"/>
    </xf>
    <xf numFmtId="165" fontId="4" fillId="0" borderId="8" xfId="0" applyFont="1" applyBorder="1" applyAlignment="1">
      <alignment horizontal="center" vertical="center"/>
    </xf>
    <xf numFmtId="165" fontId="4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165" fontId="1" fillId="0" borderId="0" xfId="2" applyFont="1" applyFill="1" applyAlignment="1">
      <alignment horizontal="right"/>
    </xf>
    <xf numFmtId="165" fontId="4" fillId="0" borderId="1" xfId="0" applyFont="1" applyFill="1" applyBorder="1" applyAlignment="1">
      <alignment horizontal="center" vertical="top" wrapText="1"/>
    </xf>
    <xf numFmtId="165" fontId="14" fillId="0" borderId="47" xfId="0" applyFont="1" applyBorder="1" applyAlignment="1">
      <alignment horizontal="center" vertical="center" wrapText="1"/>
    </xf>
    <xf numFmtId="165" fontId="3" fillId="0" borderId="0" xfId="2" applyNumberFormat="1" applyFill="1"/>
    <xf numFmtId="165" fontId="1" fillId="0" borderId="0" xfId="2" applyFont="1" applyFill="1" applyAlignment="1">
      <alignment horizontal="right"/>
    </xf>
    <xf numFmtId="43" fontId="8" fillId="3" borderId="6" xfId="5" applyFont="1" applyFill="1" applyBorder="1" applyAlignment="1">
      <alignment horizontal="center" vertical="center"/>
    </xf>
    <xf numFmtId="43" fontId="8" fillId="3" borderId="1" xfId="5" applyFont="1" applyFill="1" applyBorder="1" applyAlignment="1">
      <alignment horizontal="center"/>
    </xf>
    <xf numFmtId="43" fontId="12" fillId="3" borderId="1" xfId="5" applyFont="1" applyFill="1" applyBorder="1" applyAlignment="1">
      <alignment horizontal="center"/>
    </xf>
    <xf numFmtId="165" fontId="6" fillId="0" borderId="0" xfId="2" applyFont="1" applyFill="1" applyAlignment="1">
      <alignment horizontal="right"/>
    </xf>
    <xf numFmtId="164" fontId="12" fillId="2" borderId="1" xfId="0" applyNumberFormat="1" applyFont="1" applyFill="1" applyBorder="1" applyAlignment="1">
      <alignment horizontal="center"/>
    </xf>
    <xf numFmtId="165" fontId="8" fillId="2" borderId="5" xfId="0" applyFont="1" applyFill="1" applyBorder="1" applyAlignment="1">
      <alignment horizontal="left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165" fontId="15" fillId="0" borderId="0" xfId="2" applyFont="1" applyFill="1"/>
    <xf numFmtId="165" fontId="15" fillId="3" borderId="0" xfId="2" applyFont="1" applyFill="1"/>
    <xf numFmtId="165" fontId="16" fillId="0" borderId="0" xfId="2" applyFont="1" applyFill="1" applyBorder="1"/>
    <xf numFmtId="165" fontId="16" fillId="3" borderId="0" xfId="2" applyNumberFormat="1" applyFont="1" applyFill="1" applyBorder="1"/>
    <xf numFmtId="165" fontId="16" fillId="3" borderId="0" xfId="2" applyFont="1" applyFill="1" applyBorder="1"/>
    <xf numFmtId="165" fontId="16" fillId="0" borderId="0" xfId="2" applyFont="1" applyFill="1"/>
    <xf numFmtId="165" fontId="14" fillId="0" borderId="47" xfId="0" applyNumberFormat="1" applyFont="1" applyBorder="1" applyAlignment="1">
      <alignment horizontal="center" vertical="center" wrapText="1"/>
    </xf>
    <xf numFmtId="166" fontId="1" fillId="0" borderId="1" xfId="5" applyNumberFormat="1" applyFont="1" applyBorder="1" applyAlignment="1">
      <alignment horizontal="center" vertical="center"/>
    </xf>
    <xf numFmtId="165" fontId="14" fillId="0" borderId="47" xfId="0" applyNumberFormat="1" applyFont="1" applyBorder="1" applyAlignment="1">
      <alignment horizontal="center" vertical="center" wrapText="1"/>
    </xf>
    <xf numFmtId="167" fontId="5" fillId="3" borderId="1" xfId="0" applyNumberFormat="1" applyFont="1" applyFill="1" applyBorder="1" applyAlignment="1">
      <alignment horizontal="center" vertical="center"/>
    </xf>
    <xf numFmtId="165" fontId="17" fillId="0" borderId="47" xfId="0" applyFont="1" applyBorder="1" applyAlignment="1">
      <alignment horizontal="center" vertical="center" wrapText="1"/>
    </xf>
    <xf numFmtId="165" fontId="17" fillId="0" borderId="29" xfId="0" applyFont="1" applyBorder="1" applyAlignment="1">
      <alignment horizontal="center" vertical="center" wrapText="1"/>
    </xf>
    <xf numFmtId="168" fontId="17" fillId="0" borderId="47" xfId="0" applyNumberFormat="1" applyFont="1" applyBorder="1" applyAlignment="1">
      <alignment horizontal="center" vertical="center" wrapText="1"/>
    </xf>
    <xf numFmtId="168" fontId="17" fillId="0" borderId="29" xfId="0" applyNumberFormat="1" applyFont="1" applyBorder="1" applyAlignment="1">
      <alignment horizontal="center" vertical="center" wrapText="1"/>
    </xf>
    <xf numFmtId="165" fontId="4" fillId="0" borderId="42" xfId="0" applyFont="1" applyFill="1" applyBorder="1" applyAlignment="1">
      <alignment horizontal="center" vertical="center"/>
    </xf>
    <xf numFmtId="165" fontId="4" fillId="0" borderId="0" xfId="0" applyFont="1" applyFill="1" applyBorder="1" applyAlignment="1">
      <alignment horizontal="center" vertical="center"/>
    </xf>
    <xf numFmtId="165" fontId="4" fillId="0" borderId="44" xfId="0" applyFont="1" applyFill="1" applyBorder="1" applyAlignment="1">
      <alignment horizontal="center" vertical="center"/>
    </xf>
    <xf numFmtId="165" fontId="4" fillId="0" borderId="1" xfId="0" applyFont="1" applyBorder="1" applyAlignment="1">
      <alignment horizontal="center"/>
    </xf>
    <xf numFmtId="165" fontId="4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4" fontId="4" fillId="3" borderId="3" xfId="0" applyNumberFormat="1" applyFont="1" applyFill="1" applyBorder="1" applyAlignment="1">
      <alignment horizontal="center" vertical="center"/>
    </xf>
    <xf numFmtId="4" fontId="4" fillId="3" borderId="4" xfId="0" applyNumberFormat="1" applyFont="1" applyFill="1" applyBorder="1" applyAlignment="1">
      <alignment horizontal="center" vertical="center"/>
    </xf>
    <xf numFmtId="4" fontId="4" fillId="3" borderId="17" xfId="0" applyNumberFormat="1" applyFont="1" applyFill="1" applyBorder="1" applyAlignment="1">
      <alignment horizontal="center" vertical="center"/>
    </xf>
    <xf numFmtId="4" fontId="4" fillId="3" borderId="5" xfId="0" applyNumberFormat="1" applyFont="1" applyFill="1" applyBorder="1" applyAlignment="1">
      <alignment horizontal="center" vertical="center"/>
    </xf>
    <xf numFmtId="165" fontId="4" fillId="0" borderId="6" xfId="0" applyFont="1" applyBorder="1" applyAlignment="1">
      <alignment horizontal="left"/>
    </xf>
    <xf numFmtId="2" fontId="4" fillId="0" borderId="3" xfId="0" applyNumberFormat="1" applyFont="1" applyBorder="1" applyAlignment="1">
      <alignment horizontal="center" vertical="center"/>
    </xf>
    <xf numFmtId="2" fontId="4" fillId="0" borderId="4" xfId="0" applyNumberFormat="1" applyFont="1" applyBorder="1" applyAlignment="1">
      <alignment horizontal="center" vertical="center"/>
    </xf>
    <xf numFmtId="2" fontId="4" fillId="0" borderId="17" xfId="0" applyNumberFormat="1" applyFont="1" applyBorder="1" applyAlignment="1">
      <alignment horizontal="center" vertical="center"/>
    </xf>
    <xf numFmtId="165" fontId="4" fillId="0" borderId="3" xfId="0" applyFont="1" applyBorder="1" applyAlignment="1">
      <alignment horizontal="left"/>
    </xf>
    <xf numFmtId="165" fontId="4" fillId="0" borderId="5" xfId="0" applyFont="1" applyBorder="1" applyAlignment="1">
      <alignment horizontal="left"/>
    </xf>
    <xf numFmtId="165" fontId="4" fillId="0" borderId="34" xfId="0" applyFont="1" applyBorder="1" applyAlignment="1">
      <alignment horizontal="left" vertical="center"/>
    </xf>
    <xf numFmtId="165" fontId="4" fillId="0" borderId="33" xfId="0" applyFont="1" applyBorder="1" applyAlignment="1">
      <alignment horizontal="left" vertical="center"/>
    </xf>
    <xf numFmtId="165" fontId="4" fillId="0" borderId="12" xfId="0" applyFont="1" applyBorder="1" applyAlignment="1">
      <alignment horizontal="left" vertical="center"/>
    </xf>
    <xf numFmtId="165" fontId="4" fillId="0" borderId="35" xfId="0" applyFont="1" applyBorder="1" applyAlignment="1">
      <alignment horizontal="left" vertical="center"/>
    </xf>
    <xf numFmtId="165" fontId="4" fillId="0" borderId="0" xfId="0" applyFont="1" applyBorder="1" applyAlignment="1">
      <alignment horizontal="left" vertical="center"/>
    </xf>
    <xf numFmtId="165" fontId="4" fillId="0" borderId="30" xfId="0" applyFont="1" applyBorder="1" applyAlignment="1">
      <alignment horizontal="left" vertical="center"/>
    </xf>
    <xf numFmtId="165" fontId="4" fillId="0" borderId="36" xfId="0" applyFont="1" applyBorder="1" applyAlignment="1">
      <alignment horizontal="left" vertical="center"/>
    </xf>
    <xf numFmtId="165" fontId="4" fillId="0" borderId="37" xfId="0" applyFont="1" applyBorder="1" applyAlignment="1">
      <alignment horizontal="left" vertical="center"/>
    </xf>
    <xf numFmtId="165" fontId="4" fillId="0" borderId="38" xfId="0" applyFont="1" applyBorder="1" applyAlignment="1">
      <alignment horizontal="left" vertical="center"/>
    </xf>
    <xf numFmtId="165" fontId="4" fillId="0" borderId="8" xfId="0" applyFont="1" applyBorder="1" applyAlignment="1">
      <alignment horizontal="center" vertical="center"/>
    </xf>
    <xf numFmtId="165" fontId="4" fillId="0" borderId="2" xfId="0" applyFont="1" applyBorder="1" applyAlignment="1">
      <alignment horizontal="center" vertical="center"/>
    </xf>
    <xf numFmtId="165" fontId="4" fillId="0" borderId="46" xfId="0" applyFont="1" applyBorder="1" applyAlignment="1">
      <alignment horizontal="center" vertical="center"/>
    </xf>
    <xf numFmtId="2" fontId="4" fillId="0" borderId="20" xfId="0" applyNumberFormat="1" applyFont="1" applyBorder="1" applyAlignment="1">
      <alignment horizontal="center" vertical="center"/>
    </xf>
    <xf numFmtId="2" fontId="4" fillId="0" borderId="21" xfId="0" applyNumberFormat="1" applyFont="1" applyBorder="1" applyAlignment="1">
      <alignment horizontal="center" vertical="center"/>
    </xf>
    <xf numFmtId="2" fontId="4" fillId="0" borderId="22" xfId="0" applyNumberFormat="1" applyFont="1" applyBorder="1" applyAlignment="1">
      <alignment horizontal="center" vertical="center"/>
    </xf>
    <xf numFmtId="165" fontId="4" fillId="0" borderId="10" xfId="0" applyFont="1" applyBorder="1" applyAlignment="1">
      <alignment horizontal="left" vertical="top" wrapText="1"/>
    </xf>
    <xf numFmtId="165" fontId="4" fillId="0" borderId="16" xfId="0" applyFont="1" applyBorder="1" applyAlignment="1">
      <alignment horizontal="left" vertical="top" wrapText="1"/>
    </xf>
    <xf numFmtId="165" fontId="4" fillId="0" borderId="18" xfId="0" applyFont="1" applyBorder="1" applyAlignment="1">
      <alignment horizontal="left" vertical="top" wrapText="1"/>
    </xf>
    <xf numFmtId="165" fontId="4" fillId="0" borderId="11" xfId="0" applyFont="1" applyBorder="1" applyAlignment="1">
      <alignment horizontal="center" vertical="center"/>
    </xf>
    <xf numFmtId="165" fontId="4" fillId="0" borderId="12" xfId="0" applyFont="1" applyBorder="1" applyAlignment="1">
      <alignment horizontal="center" vertical="center"/>
    </xf>
    <xf numFmtId="165" fontId="4" fillId="0" borderId="9" xfId="0" applyFont="1" applyBorder="1" applyAlignment="1">
      <alignment horizontal="center" vertical="center"/>
    </xf>
    <xf numFmtId="165" fontId="4" fillId="0" borderId="1" xfId="0" applyFont="1" applyBorder="1" applyAlignment="1">
      <alignment horizontal="left"/>
    </xf>
    <xf numFmtId="165" fontId="4" fillId="0" borderId="19" xfId="0" applyFont="1" applyBorder="1" applyAlignment="1">
      <alignment horizontal="left"/>
    </xf>
    <xf numFmtId="2" fontId="4" fillId="0" borderId="40" xfId="0" applyNumberFormat="1" applyFont="1" applyBorder="1" applyAlignment="1">
      <alignment horizontal="center" vertical="center"/>
    </xf>
    <xf numFmtId="2" fontId="4" fillId="0" borderId="43" xfId="0" applyNumberFormat="1" applyFont="1" applyBorder="1" applyAlignment="1">
      <alignment horizontal="center" vertical="center"/>
    </xf>
    <xf numFmtId="2" fontId="4" fillId="0" borderId="45" xfId="0" applyNumberFormat="1" applyFont="1" applyBorder="1" applyAlignment="1">
      <alignment horizontal="center" vertical="center"/>
    </xf>
    <xf numFmtId="165" fontId="4" fillId="0" borderId="24" xfId="0" applyFont="1" applyFill="1" applyBorder="1" applyAlignment="1">
      <alignment horizontal="center" vertical="center"/>
    </xf>
    <xf numFmtId="165" fontId="4" fillId="0" borderId="7" xfId="0" applyFont="1" applyFill="1" applyBorder="1" applyAlignment="1">
      <alignment horizontal="center" vertical="center"/>
    </xf>
    <xf numFmtId="165" fontId="4" fillId="0" borderId="14" xfId="0" applyFont="1" applyBorder="1" applyAlignment="1">
      <alignment horizontal="center" vertical="center"/>
    </xf>
    <xf numFmtId="165" fontId="4" fillId="0" borderId="15" xfId="0" applyFont="1" applyBorder="1" applyAlignment="1">
      <alignment horizontal="center" vertical="center"/>
    </xf>
    <xf numFmtId="165" fontId="4" fillId="0" borderId="11" xfId="0" applyFont="1" applyBorder="1" applyAlignment="1">
      <alignment horizontal="left" vertical="center"/>
    </xf>
    <xf numFmtId="165" fontId="4" fillId="0" borderId="8" xfId="0" applyFont="1" applyBorder="1" applyAlignment="1">
      <alignment horizontal="left" vertical="center"/>
    </xf>
    <xf numFmtId="165" fontId="4" fillId="0" borderId="9" xfId="0" applyFont="1" applyBorder="1" applyAlignment="1">
      <alignment horizontal="left" vertical="center"/>
    </xf>
    <xf numFmtId="165" fontId="4" fillId="0" borderId="24" xfId="0" applyFont="1" applyBorder="1" applyAlignment="1">
      <alignment horizontal="center" vertical="center" wrapText="1"/>
    </xf>
    <xf numFmtId="165" fontId="4" fillId="0" borderId="7" xfId="0" applyFont="1" applyBorder="1" applyAlignment="1">
      <alignment horizontal="center" vertical="center" wrapText="1"/>
    </xf>
    <xf numFmtId="4" fontId="4" fillId="3" borderId="40" xfId="0" applyNumberFormat="1" applyFont="1" applyFill="1" applyBorder="1" applyAlignment="1">
      <alignment horizontal="center" vertical="center"/>
    </xf>
    <xf numFmtId="4" fontId="4" fillId="3" borderId="43" xfId="0" applyNumberFormat="1" applyFont="1" applyFill="1" applyBorder="1" applyAlignment="1">
      <alignment horizontal="center" vertical="center"/>
    </xf>
    <xf numFmtId="4" fontId="4" fillId="3" borderId="45" xfId="0" applyNumberFormat="1" applyFont="1" applyFill="1" applyBorder="1" applyAlignment="1">
      <alignment horizontal="center" vertical="center"/>
    </xf>
    <xf numFmtId="165" fontId="4" fillId="0" borderId="20" xfId="0" applyFont="1" applyBorder="1" applyAlignment="1">
      <alignment horizontal="left"/>
    </xf>
    <xf numFmtId="165" fontId="4" fillId="0" borderId="23" xfId="0" applyFont="1" applyBorder="1" applyAlignment="1">
      <alignment horizontal="left"/>
    </xf>
    <xf numFmtId="165" fontId="4" fillId="3" borderId="3" xfId="0" applyFont="1" applyFill="1" applyBorder="1" applyAlignment="1">
      <alignment horizontal="center" vertical="center"/>
    </xf>
    <xf numFmtId="165" fontId="4" fillId="3" borderId="4" xfId="0" applyFont="1" applyFill="1" applyBorder="1" applyAlignment="1">
      <alignment horizontal="center" vertical="center"/>
    </xf>
    <xf numFmtId="165" fontId="4" fillId="3" borderId="17" xfId="0" applyFont="1" applyFill="1" applyBorder="1" applyAlignment="1">
      <alignment horizontal="center" vertical="center"/>
    </xf>
    <xf numFmtId="4" fontId="5" fillId="3" borderId="3" xfId="0" applyNumberFormat="1" applyFont="1" applyFill="1" applyBorder="1" applyAlignment="1">
      <alignment horizontal="center" vertical="center"/>
    </xf>
    <xf numFmtId="4" fontId="5" fillId="3" borderId="4" xfId="0" applyNumberFormat="1" applyFont="1" applyFill="1" applyBorder="1" applyAlignment="1">
      <alignment horizontal="center" vertical="center"/>
    </xf>
    <xf numFmtId="4" fontId="5" fillId="3" borderId="5" xfId="0" applyNumberFormat="1" applyFont="1" applyFill="1" applyBorder="1" applyAlignment="1">
      <alignment horizontal="center" vertical="center"/>
    </xf>
    <xf numFmtId="165" fontId="4" fillId="0" borderId="27" xfId="0" applyFont="1" applyBorder="1" applyAlignment="1">
      <alignment horizontal="left" vertical="top" wrapText="1"/>
    </xf>
    <xf numFmtId="165" fontId="4" fillId="0" borderId="28" xfId="0" applyFont="1" applyBorder="1" applyAlignment="1">
      <alignment horizontal="left" vertical="top"/>
    </xf>
    <xf numFmtId="165" fontId="4" fillId="0" borderId="29" xfId="0" applyFont="1" applyBorder="1" applyAlignment="1">
      <alignment horizontal="left" vertical="top"/>
    </xf>
    <xf numFmtId="165" fontId="4" fillId="0" borderId="0" xfId="2" applyFont="1" applyFill="1" applyAlignment="1">
      <alignment horizontal="right"/>
    </xf>
    <xf numFmtId="165" fontId="6" fillId="0" borderId="0" xfId="0" applyFont="1" applyBorder="1" applyAlignment="1">
      <alignment horizontal="center" vertical="center"/>
    </xf>
    <xf numFmtId="165" fontId="4" fillId="0" borderId="27" xfId="0" applyFont="1" applyBorder="1" applyAlignment="1">
      <alignment horizontal="center" vertical="center" wrapText="1"/>
    </xf>
    <xf numFmtId="165" fontId="4" fillId="0" borderId="31" xfId="0" applyFont="1" applyBorder="1" applyAlignment="1">
      <alignment horizontal="center" vertical="center" wrapText="1"/>
    </xf>
    <xf numFmtId="165" fontId="4" fillId="0" borderId="28" xfId="0" applyFont="1" applyBorder="1" applyAlignment="1">
      <alignment horizontal="center" vertical="center" wrapText="1"/>
    </xf>
    <xf numFmtId="165" fontId="4" fillId="0" borderId="29" xfId="0" applyFont="1" applyBorder="1" applyAlignment="1">
      <alignment horizontal="center" vertical="center" wrapText="1"/>
    </xf>
    <xf numFmtId="165" fontId="4" fillId="0" borderId="27" xfId="0" applyFont="1" applyBorder="1" applyAlignment="1">
      <alignment horizontal="left" vertical="center" wrapText="1"/>
    </xf>
    <xf numFmtId="165" fontId="4" fillId="0" borderId="28" xfId="0" applyFont="1" applyBorder="1" applyAlignment="1">
      <alignment horizontal="left" vertical="center" wrapText="1"/>
    </xf>
    <xf numFmtId="165" fontId="4" fillId="0" borderId="29" xfId="0" applyFont="1" applyBorder="1" applyAlignment="1">
      <alignment horizontal="left" vertical="center" wrapText="1"/>
    </xf>
    <xf numFmtId="165" fontId="4" fillId="0" borderId="28" xfId="0" applyFont="1" applyBorder="1" applyAlignment="1">
      <alignment horizontal="left" vertical="top" wrapText="1"/>
    </xf>
    <xf numFmtId="165" fontId="4" fillId="0" borderId="29" xfId="0" applyFont="1" applyBorder="1" applyAlignment="1">
      <alignment horizontal="left" vertical="top" wrapText="1"/>
    </xf>
    <xf numFmtId="165" fontId="4" fillId="3" borderId="27" xfId="0" applyFont="1" applyFill="1" applyBorder="1" applyAlignment="1">
      <alignment horizontal="left" vertical="center" wrapText="1"/>
    </xf>
    <xf numFmtId="165" fontId="4" fillId="3" borderId="28" xfId="0" applyFont="1" applyFill="1" applyBorder="1" applyAlignment="1">
      <alignment horizontal="left" vertical="center" wrapText="1"/>
    </xf>
    <xf numFmtId="165" fontId="4" fillId="3" borderId="29" xfId="0" applyFont="1" applyFill="1" applyBorder="1" applyAlignment="1">
      <alignment horizontal="left" vertical="center" wrapText="1"/>
    </xf>
    <xf numFmtId="165" fontId="1" fillId="0" borderId="0" xfId="2" applyFont="1" applyFill="1" applyAlignment="1">
      <alignment horizontal="center"/>
    </xf>
    <xf numFmtId="165" fontId="1" fillId="0" borderId="0" xfId="2" applyFont="1" applyFill="1" applyAlignment="1">
      <alignment horizontal="right"/>
    </xf>
    <xf numFmtId="165" fontId="6" fillId="0" borderId="0" xfId="2" applyFont="1" applyFill="1" applyAlignment="1">
      <alignment horizontal="center"/>
    </xf>
    <xf numFmtId="165" fontId="7" fillId="3" borderId="6" xfId="0" applyFont="1" applyFill="1" applyBorder="1" applyAlignment="1">
      <alignment horizontal="center" vertical="center" wrapText="1"/>
    </xf>
    <xf numFmtId="165" fontId="7" fillId="3" borderId="39" xfId="0" applyFont="1" applyFill="1" applyBorder="1" applyAlignment="1">
      <alignment horizontal="center" vertical="center" wrapText="1"/>
    </xf>
    <xf numFmtId="165" fontId="7" fillId="3" borderId="7" xfId="0" applyFont="1" applyFill="1" applyBorder="1" applyAlignment="1">
      <alignment horizontal="center" vertical="center" wrapText="1"/>
    </xf>
    <xf numFmtId="165" fontId="8" fillId="3" borderId="6" xfId="0" applyFont="1" applyFill="1" applyBorder="1" applyAlignment="1">
      <alignment horizontal="center" vertical="center" wrapText="1"/>
    </xf>
    <xf numFmtId="165" fontId="8" fillId="3" borderId="39" xfId="0" applyFont="1" applyFill="1" applyBorder="1" applyAlignment="1">
      <alignment horizontal="center" vertical="center" wrapText="1"/>
    </xf>
    <xf numFmtId="165" fontId="8" fillId="3" borderId="7" xfId="0" applyFont="1" applyFill="1" applyBorder="1" applyAlignment="1">
      <alignment horizontal="center" vertical="center" wrapText="1"/>
    </xf>
    <xf numFmtId="165" fontId="7" fillId="3" borderId="40" xfId="0" applyFont="1" applyFill="1" applyBorder="1" applyAlignment="1">
      <alignment horizontal="center" vertical="center"/>
    </xf>
    <xf numFmtId="165" fontId="7" fillId="3" borderId="43" xfId="0" applyFont="1" applyFill="1" applyBorder="1" applyAlignment="1">
      <alignment horizontal="center" vertical="center"/>
    </xf>
    <xf numFmtId="165" fontId="7" fillId="3" borderId="41" xfId="0" applyFont="1" applyFill="1" applyBorder="1" applyAlignment="1">
      <alignment horizontal="center" vertical="center"/>
    </xf>
    <xf numFmtId="165" fontId="7" fillId="3" borderId="8" xfId="0" applyFont="1" applyFill="1" applyBorder="1" applyAlignment="1">
      <alignment horizontal="center" vertical="center"/>
    </xf>
    <xf numFmtId="165" fontId="7" fillId="3" borderId="2" xfId="0" applyFont="1" applyFill="1" applyBorder="1" applyAlignment="1">
      <alignment horizontal="center" vertical="center"/>
    </xf>
    <xf numFmtId="165" fontId="7" fillId="3" borderId="9" xfId="0" applyFont="1" applyFill="1" applyBorder="1" applyAlignment="1">
      <alignment horizontal="center" vertical="center"/>
    </xf>
    <xf numFmtId="165" fontId="7" fillId="3" borderId="6" xfId="0" applyFont="1" applyFill="1" applyBorder="1" applyAlignment="1">
      <alignment horizontal="center" vertical="top" wrapText="1"/>
    </xf>
    <xf numFmtId="165" fontId="7" fillId="3" borderId="7" xfId="0" applyFont="1" applyFill="1" applyBorder="1" applyAlignment="1">
      <alignment horizontal="center" vertical="top" wrapText="1"/>
    </xf>
    <xf numFmtId="165" fontId="8" fillId="3" borderId="3" xfId="0" applyFont="1" applyFill="1" applyBorder="1" applyAlignment="1">
      <alignment horizontal="center"/>
    </xf>
    <xf numFmtId="165" fontId="9" fillId="3" borderId="4" xfId="0" applyFont="1" applyFill="1" applyBorder="1" applyAlignment="1">
      <alignment horizontal="center"/>
    </xf>
    <xf numFmtId="165" fontId="9" fillId="3" borderId="5" xfId="0" applyFont="1" applyFill="1" applyBorder="1" applyAlignment="1">
      <alignment horizontal="center"/>
    </xf>
    <xf numFmtId="165" fontId="9" fillId="0" borderId="1" xfId="0" applyFont="1" applyBorder="1" applyAlignment="1">
      <alignment horizontal="center"/>
    </xf>
    <xf numFmtId="49" fontId="7" fillId="3" borderId="6" xfId="0" applyNumberFormat="1" applyFont="1" applyFill="1" applyBorder="1" applyAlignment="1">
      <alignment horizontal="center" vertical="center" wrapText="1"/>
    </xf>
    <xf numFmtId="49" fontId="7" fillId="3" borderId="39" xfId="0" applyNumberFormat="1" applyFont="1" applyFill="1" applyBorder="1" applyAlignment="1">
      <alignment horizontal="center" vertical="center" wrapText="1"/>
    </xf>
    <xf numFmtId="49" fontId="7" fillId="3" borderId="7" xfId="0" applyNumberFormat="1" applyFont="1" applyFill="1" applyBorder="1" applyAlignment="1">
      <alignment horizontal="center" vertical="center" wrapText="1"/>
    </xf>
    <xf numFmtId="165" fontId="8" fillId="3" borderId="1" xfId="0" applyNumberFormat="1" applyFont="1" applyFill="1" applyBorder="1" applyAlignment="1">
      <alignment horizontal="center" vertical="top" wrapText="1"/>
    </xf>
    <xf numFmtId="165" fontId="11" fillId="3" borderId="6" xfId="0" applyNumberFormat="1" applyFont="1" applyFill="1" applyBorder="1" applyAlignment="1">
      <alignment horizontal="center" vertical="center" wrapText="1"/>
    </xf>
    <xf numFmtId="165" fontId="11" fillId="3" borderId="39" xfId="0" applyNumberFormat="1" applyFont="1" applyFill="1" applyBorder="1" applyAlignment="1">
      <alignment horizontal="center" vertical="center" wrapText="1"/>
    </xf>
    <xf numFmtId="165" fontId="11" fillId="3" borderId="7" xfId="0" applyNumberFormat="1" applyFont="1" applyFill="1" applyBorder="1" applyAlignment="1">
      <alignment horizontal="center" vertical="center" wrapText="1"/>
    </xf>
    <xf numFmtId="165" fontId="9" fillId="0" borderId="6" xfId="0" applyFont="1" applyBorder="1" applyAlignment="1">
      <alignment horizontal="center"/>
    </xf>
    <xf numFmtId="165" fontId="9" fillId="0" borderId="39" xfId="0" applyFont="1" applyBorder="1" applyAlignment="1">
      <alignment horizontal="center"/>
    </xf>
    <xf numFmtId="165" fontId="9" fillId="0" borderId="7" xfId="0" applyFont="1" applyBorder="1" applyAlignment="1">
      <alignment horizontal="center"/>
    </xf>
    <xf numFmtId="49" fontId="8" fillId="3" borderId="1" xfId="0" applyNumberFormat="1" applyFont="1" applyFill="1" applyBorder="1" applyAlignment="1" applyProtection="1">
      <alignment horizontal="center" vertical="top" wrapText="1"/>
    </xf>
    <xf numFmtId="1" fontId="10" fillId="0" borderId="1" xfId="0" applyNumberFormat="1" applyFont="1" applyBorder="1" applyAlignment="1">
      <alignment horizontal="center" vertical="top"/>
    </xf>
    <xf numFmtId="165" fontId="8" fillId="3" borderId="39" xfId="0" applyNumberFormat="1" applyFont="1" applyFill="1" applyBorder="1" applyAlignment="1">
      <alignment horizontal="center" vertical="center"/>
    </xf>
    <xf numFmtId="165" fontId="8" fillId="3" borderId="7" xfId="0" applyNumberFormat="1" applyFont="1" applyFill="1" applyBorder="1" applyAlignment="1">
      <alignment horizontal="center" vertical="center"/>
    </xf>
    <xf numFmtId="165" fontId="8" fillId="3" borderId="39" xfId="0" applyNumberFormat="1" applyFont="1" applyFill="1" applyBorder="1" applyAlignment="1" applyProtection="1">
      <alignment horizontal="center" vertical="top" wrapText="1"/>
    </xf>
    <xf numFmtId="165" fontId="8" fillId="3" borderId="7" xfId="0" applyNumberFormat="1" applyFont="1" applyFill="1" applyBorder="1" applyAlignment="1" applyProtection="1">
      <alignment horizontal="center" vertical="top" wrapText="1"/>
    </xf>
    <xf numFmtId="1" fontId="10" fillId="0" borderId="40" xfId="0" applyNumberFormat="1" applyFont="1" applyBorder="1" applyAlignment="1">
      <alignment horizontal="right" vertical="top"/>
    </xf>
    <xf numFmtId="1" fontId="10" fillId="0" borderId="43" xfId="0" applyNumberFormat="1" applyFont="1" applyBorder="1" applyAlignment="1">
      <alignment horizontal="right" vertical="top"/>
    </xf>
    <xf numFmtId="1" fontId="10" fillId="0" borderId="41" xfId="0" applyNumberFormat="1" applyFont="1" applyBorder="1" applyAlignment="1">
      <alignment horizontal="right" vertical="top"/>
    </xf>
    <xf numFmtId="1" fontId="10" fillId="0" borderId="42" xfId="0" applyNumberFormat="1" applyFont="1" applyBorder="1" applyAlignment="1">
      <alignment horizontal="right" vertical="top"/>
    </xf>
    <xf numFmtId="1" fontId="10" fillId="0" borderId="0" xfId="0" applyNumberFormat="1" applyFont="1" applyBorder="1" applyAlignment="1">
      <alignment horizontal="right" vertical="top"/>
    </xf>
    <xf numFmtId="1" fontId="10" fillId="0" borderId="30" xfId="0" applyNumberFormat="1" applyFont="1" applyBorder="1" applyAlignment="1">
      <alignment horizontal="right" vertical="top"/>
    </xf>
    <xf numFmtId="1" fontId="10" fillId="0" borderId="8" xfId="0" applyNumberFormat="1" applyFont="1" applyBorder="1" applyAlignment="1">
      <alignment horizontal="right" vertical="top"/>
    </xf>
    <xf numFmtId="1" fontId="10" fillId="0" borderId="2" xfId="0" applyNumberFormat="1" applyFont="1" applyBorder="1" applyAlignment="1">
      <alignment horizontal="right" vertical="top"/>
    </xf>
    <xf numFmtId="1" fontId="10" fillId="0" borderId="9" xfId="0" applyNumberFormat="1" applyFont="1" applyBorder="1" applyAlignment="1">
      <alignment horizontal="right" vertical="top"/>
    </xf>
    <xf numFmtId="49" fontId="8" fillId="3" borderId="39" xfId="0" applyNumberFormat="1" applyFont="1" applyFill="1" applyBorder="1" applyAlignment="1">
      <alignment horizontal="center" vertical="top" wrapText="1"/>
    </xf>
    <xf numFmtId="49" fontId="8" fillId="3" borderId="7" xfId="0" applyNumberFormat="1" applyFont="1" applyFill="1" applyBorder="1" applyAlignment="1">
      <alignment horizontal="center" vertical="top" wrapText="1"/>
    </xf>
    <xf numFmtId="165" fontId="8" fillId="3" borderId="6" xfId="0" applyNumberFormat="1" applyFont="1" applyFill="1" applyBorder="1" applyAlignment="1" applyProtection="1">
      <alignment horizontal="center" vertical="top" wrapText="1"/>
    </xf>
    <xf numFmtId="49" fontId="8" fillId="3" borderId="40" xfId="0" applyNumberFormat="1" applyFont="1" applyFill="1" applyBorder="1" applyAlignment="1">
      <alignment horizontal="left" vertical="center" wrapText="1"/>
    </xf>
    <xf numFmtId="49" fontId="8" fillId="3" borderId="41" xfId="0" applyNumberFormat="1" applyFont="1" applyFill="1" applyBorder="1" applyAlignment="1">
      <alignment horizontal="left" vertical="center" wrapText="1"/>
    </xf>
    <xf numFmtId="49" fontId="8" fillId="3" borderId="42" xfId="0" applyNumberFormat="1" applyFont="1" applyFill="1" applyBorder="1" applyAlignment="1">
      <alignment horizontal="left" vertical="center" wrapText="1"/>
    </xf>
    <xf numFmtId="49" fontId="8" fillId="3" borderId="30" xfId="0" applyNumberFormat="1" applyFont="1" applyFill="1" applyBorder="1" applyAlignment="1">
      <alignment horizontal="left" vertical="center" wrapText="1"/>
    </xf>
    <xf numFmtId="49" fontId="8" fillId="3" borderId="8" xfId="0" applyNumberFormat="1" applyFont="1" applyFill="1" applyBorder="1" applyAlignment="1">
      <alignment horizontal="left" vertical="center" wrapText="1"/>
    </xf>
    <xf numFmtId="49" fontId="8" fillId="3" borderId="9" xfId="0" applyNumberFormat="1" applyFont="1" applyFill="1" applyBorder="1" applyAlignment="1">
      <alignment horizontal="left" vertical="center" wrapText="1"/>
    </xf>
    <xf numFmtId="165" fontId="8" fillId="0" borderId="1" xfId="0" applyFont="1" applyBorder="1" applyAlignment="1">
      <alignment horizontal="left" vertical="center" wrapText="1"/>
    </xf>
    <xf numFmtId="49" fontId="8" fillId="3" borderId="39" xfId="0" applyNumberFormat="1" applyFont="1" applyFill="1" applyBorder="1" applyAlignment="1" applyProtection="1">
      <alignment horizontal="center" vertical="top" wrapText="1"/>
    </xf>
    <xf numFmtId="165" fontId="4" fillId="0" borderId="6" xfId="0" applyFont="1" applyFill="1" applyBorder="1" applyAlignment="1">
      <alignment horizontal="center" vertical="center" wrapText="1"/>
    </xf>
    <xf numFmtId="165" fontId="4" fillId="0" borderId="39" xfId="0" applyFont="1" applyFill="1" applyBorder="1" applyAlignment="1">
      <alignment horizontal="center" vertical="center" wrapText="1"/>
    </xf>
    <xf numFmtId="165" fontId="4" fillId="0" borderId="6" xfId="0" applyFont="1" applyFill="1" applyBorder="1" applyAlignment="1">
      <alignment horizontal="left" vertical="top" wrapText="1"/>
    </xf>
    <xf numFmtId="165" fontId="4" fillId="0" borderId="39" xfId="0" applyFont="1" applyFill="1" applyBorder="1" applyAlignment="1">
      <alignment horizontal="left" vertical="top" wrapText="1"/>
    </xf>
    <xf numFmtId="165" fontId="4" fillId="0" borderId="7" xfId="0" applyFont="1" applyFill="1" applyBorder="1" applyAlignment="1">
      <alignment horizontal="left" vertical="top" wrapText="1"/>
    </xf>
    <xf numFmtId="165" fontId="4" fillId="0" borderId="6" xfId="0" applyFont="1" applyBorder="1" applyAlignment="1">
      <alignment horizontal="left" vertical="top" wrapText="1"/>
    </xf>
    <xf numFmtId="165" fontId="4" fillId="0" borderId="39" xfId="0" applyFont="1" applyBorder="1" applyAlignment="1">
      <alignment horizontal="left" vertical="top" wrapText="1"/>
    </xf>
    <xf numFmtId="165" fontId="4" fillId="0" borderId="7" xfId="0" applyFont="1" applyBorder="1" applyAlignment="1">
      <alignment horizontal="left" vertical="top" wrapText="1"/>
    </xf>
    <xf numFmtId="165" fontId="4" fillId="0" borderId="1" xfId="0" applyFont="1" applyFill="1" applyBorder="1" applyAlignment="1">
      <alignment horizontal="center"/>
    </xf>
    <xf numFmtId="49" fontId="4" fillId="0" borderId="1" xfId="0" applyNumberFormat="1" applyFont="1" applyBorder="1" applyAlignment="1">
      <alignment horizontal="center" vertical="center"/>
    </xf>
    <xf numFmtId="165" fontId="4" fillId="0" borderId="1" xfId="0" applyFont="1" applyFill="1" applyBorder="1" applyAlignment="1">
      <alignment horizontal="center" wrapText="1"/>
    </xf>
    <xf numFmtId="165" fontId="4" fillId="0" borderId="1" xfId="0" applyFont="1" applyFill="1" applyBorder="1" applyAlignment="1">
      <alignment horizontal="center" vertical="top" wrapText="1"/>
    </xf>
    <xf numFmtId="165" fontId="4" fillId="0" borderId="0" xfId="0" applyFont="1" applyAlignment="1">
      <alignment horizontal="center"/>
    </xf>
    <xf numFmtId="165" fontId="4" fillId="0" borderId="7" xfId="0" applyFont="1" applyFill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/>
    </xf>
    <xf numFmtId="49" fontId="4" fillId="0" borderId="39" xfId="0" applyNumberFormat="1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/>
    </xf>
    <xf numFmtId="165" fontId="1" fillId="0" borderId="2" xfId="0" applyFont="1" applyBorder="1" applyAlignment="1">
      <alignment horizontal="center" vertical="center" wrapText="1"/>
    </xf>
    <xf numFmtId="165" fontId="1" fillId="0" borderId="0" xfId="0" applyFont="1" applyAlignment="1">
      <alignment horizontal="right"/>
    </xf>
    <xf numFmtId="165" fontId="2" fillId="0" borderId="6" xfId="0" applyFont="1" applyBorder="1" applyAlignment="1">
      <alignment horizontal="center" vertical="center" wrapText="1"/>
    </xf>
    <xf numFmtId="165" fontId="2" fillId="0" borderId="7" xfId="0" applyFont="1" applyBorder="1" applyAlignment="1">
      <alignment horizontal="center" vertical="center" wrapText="1"/>
    </xf>
    <xf numFmtId="165" fontId="2" fillId="0" borderId="3" xfId="0" applyFont="1" applyBorder="1" applyAlignment="1">
      <alignment horizontal="center" vertical="center"/>
    </xf>
    <xf numFmtId="165" fontId="2" fillId="0" borderId="4" xfId="0" applyFont="1" applyBorder="1" applyAlignment="1">
      <alignment horizontal="center" vertical="center"/>
    </xf>
    <xf numFmtId="165" fontId="2" fillId="0" borderId="5" xfId="0" applyFont="1" applyBorder="1" applyAlignment="1">
      <alignment horizontal="center" vertical="center"/>
    </xf>
    <xf numFmtId="165" fontId="1" fillId="0" borderId="3" xfId="0" applyFont="1" applyBorder="1" applyAlignment="1">
      <alignment horizontal="left"/>
    </xf>
    <xf numFmtId="165" fontId="1" fillId="0" borderId="4" xfId="0" applyFont="1" applyBorder="1" applyAlignment="1">
      <alignment horizontal="left"/>
    </xf>
    <xf numFmtId="165" fontId="1" fillId="0" borderId="5" xfId="0" applyFont="1" applyBorder="1" applyAlignment="1">
      <alignment horizontal="left"/>
    </xf>
    <xf numFmtId="165" fontId="2" fillId="0" borderId="6" xfId="0" applyFont="1" applyBorder="1" applyAlignment="1">
      <alignment horizontal="center" vertical="center"/>
    </xf>
    <xf numFmtId="165" fontId="2" fillId="0" borderId="7" xfId="0" applyFont="1" applyBorder="1" applyAlignment="1">
      <alignment horizontal="center" vertical="center"/>
    </xf>
    <xf numFmtId="165" fontId="1" fillId="0" borderId="2" xfId="0" applyFont="1" applyBorder="1" applyAlignment="1">
      <alignment horizontal="center" vertical="center"/>
    </xf>
    <xf numFmtId="165" fontId="1" fillId="0" borderId="0" xfId="0" applyFont="1" applyAlignment="1">
      <alignment horizontal="right" wrapText="1"/>
    </xf>
    <xf numFmtId="165" fontId="1" fillId="0" borderId="3" xfId="0" applyFont="1" applyBorder="1" applyAlignment="1">
      <alignment horizontal="center"/>
    </xf>
    <xf numFmtId="165" fontId="1" fillId="0" borderId="4" xfId="0" applyFont="1" applyBorder="1" applyAlignment="1">
      <alignment horizontal="center"/>
    </xf>
    <xf numFmtId="165" fontId="1" fillId="0" borderId="5" xfId="0" applyFont="1" applyBorder="1" applyAlignment="1">
      <alignment horizontal="center"/>
    </xf>
    <xf numFmtId="165" fontId="1" fillId="0" borderId="6" xfId="0" applyFont="1" applyBorder="1" applyAlignment="1">
      <alignment horizontal="center" vertical="center"/>
    </xf>
    <xf numFmtId="165" fontId="1" fillId="0" borderId="7" xfId="0" applyFont="1" applyBorder="1" applyAlignment="1">
      <alignment horizontal="center" vertical="center"/>
    </xf>
    <xf numFmtId="165" fontId="1" fillId="0" borderId="6" xfId="0" applyFont="1" applyBorder="1" applyAlignment="1">
      <alignment horizontal="center" wrapText="1"/>
    </xf>
    <xf numFmtId="165" fontId="1" fillId="0" borderId="7" xfId="0" applyFont="1" applyBorder="1" applyAlignment="1">
      <alignment horizontal="center" wrapText="1"/>
    </xf>
    <xf numFmtId="165" fontId="1" fillId="0" borderId="6" xfId="0" applyFont="1" applyBorder="1" applyAlignment="1">
      <alignment horizontal="center" vertical="center" wrapText="1"/>
    </xf>
    <xf numFmtId="165" fontId="1" fillId="0" borderId="7" xfId="0" applyFont="1" applyBorder="1" applyAlignment="1">
      <alignment horizontal="center" vertical="center" wrapText="1"/>
    </xf>
    <xf numFmtId="165" fontId="1" fillId="0" borderId="0" xfId="0" applyFont="1" applyAlignment="1">
      <alignment horizontal="center"/>
    </xf>
    <xf numFmtId="165" fontId="1" fillId="0" borderId="0" xfId="0" applyFont="1" applyAlignment="1">
      <alignment horizontal="center" wrapText="1"/>
    </xf>
    <xf numFmtId="165" fontId="1" fillId="0" borderId="0" xfId="0" applyFont="1" applyAlignment="1">
      <alignment horizontal="right" vertical="top" wrapText="1"/>
    </xf>
    <xf numFmtId="165" fontId="1" fillId="0" borderId="0" xfId="0" applyFont="1" applyAlignment="1">
      <alignment horizontal="right" vertical="top"/>
    </xf>
    <xf numFmtId="165" fontId="1" fillId="0" borderId="0" xfId="0" applyFont="1" applyAlignment="1">
      <alignment horizontal="center" vertical="top" wrapText="1"/>
    </xf>
  </cellXfs>
  <cellStyles count="6">
    <cellStyle name="Обычный" xfId="0" builtinId="0"/>
    <cellStyle name="Обычный 2" xfId="2"/>
    <cellStyle name="Обычный 3" xfId="1"/>
    <cellStyle name="Обычный 4" xfId="3"/>
    <cellStyle name="Обычный 5" xfId="4"/>
    <cellStyle name="Финансовый" xfId="5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topLeftCell="A13" zoomScale="70" zoomScaleNormal="70" zoomScaleSheetLayoutView="80" zoomScalePageLayoutView="80" workbookViewId="0">
      <selection activeCell="A19" sqref="A19:K25"/>
    </sheetView>
  </sheetViews>
  <sheetFormatPr defaultRowHeight="15" x14ac:dyDescent="0.25"/>
  <cols>
    <col min="1" max="1" width="30.85546875" style="2" customWidth="1"/>
    <col min="2" max="2" width="8.7109375" style="2" customWidth="1"/>
    <col min="3" max="3" width="43.85546875" style="2" customWidth="1"/>
    <col min="4" max="4" width="72.28515625" style="11" customWidth="1"/>
    <col min="5" max="8" width="19.5703125" style="11" customWidth="1"/>
    <col min="9" max="9" width="16.140625" style="11" customWidth="1"/>
    <col min="10" max="10" width="23.5703125" style="2" customWidth="1"/>
    <col min="11" max="11" width="31.140625" style="11" customWidth="1"/>
    <col min="12" max="16384" width="9.140625" style="2"/>
  </cols>
  <sheetData>
    <row r="1" spans="1:11" s="14" customFormat="1" ht="39" customHeight="1" x14ac:dyDescent="0.25">
      <c r="A1" s="12"/>
      <c r="B1" s="12"/>
      <c r="C1" s="12"/>
      <c r="D1" s="12"/>
      <c r="E1" s="13"/>
      <c r="F1" s="12"/>
      <c r="G1" s="12"/>
      <c r="H1" s="12"/>
      <c r="I1" s="194" t="s">
        <v>85</v>
      </c>
      <c r="J1" s="194"/>
      <c r="K1" s="194"/>
    </row>
    <row r="2" spans="1:11" ht="30" customHeight="1" thickBot="1" x14ac:dyDescent="0.3">
      <c r="A2" s="195" t="s">
        <v>1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</row>
    <row r="3" spans="1:11" ht="48" customHeight="1" thickBot="1" x14ac:dyDescent="0.3">
      <c r="A3" s="16" t="s">
        <v>0</v>
      </c>
      <c r="B3" s="196" t="s">
        <v>95</v>
      </c>
      <c r="C3" s="197"/>
      <c r="D3" s="17" t="s">
        <v>2</v>
      </c>
      <c r="E3" s="198" t="s">
        <v>90</v>
      </c>
      <c r="F3" s="198"/>
      <c r="G3" s="198"/>
      <c r="H3" s="198"/>
      <c r="I3" s="198"/>
      <c r="J3" s="198"/>
      <c r="K3" s="199"/>
    </row>
    <row r="4" spans="1:11" ht="36.75" customHeight="1" thickBot="1" x14ac:dyDescent="0.3">
      <c r="A4" s="16" t="s">
        <v>3</v>
      </c>
      <c r="B4" s="200" t="s">
        <v>93</v>
      </c>
      <c r="C4" s="201"/>
      <c r="D4" s="201"/>
      <c r="E4" s="201"/>
      <c r="F4" s="201"/>
      <c r="G4" s="201"/>
      <c r="H4" s="201"/>
      <c r="I4" s="201"/>
      <c r="J4" s="201"/>
      <c r="K4" s="202"/>
    </row>
    <row r="5" spans="1:11" ht="36.75" customHeight="1" thickBot="1" x14ac:dyDescent="0.3">
      <c r="A5" s="16" t="s">
        <v>4</v>
      </c>
      <c r="B5" s="200" t="s">
        <v>91</v>
      </c>
      <c r="C5" s="201"/>
      <c r="D5" s="201"/>
      <c r="E5" s="201"/>
      <c r="F5" s="201"/>
      <c r="G5" s="201"/>
      <c r="H5" s="201"/>
      <c r="I5" s="201"/>
      <c r="J5" s="201"/>
      <c r="K5" s="202"/>
    </row>
    <row r="6" spans="1:11" ht="65.25" customHeight="1" thickBot="1" x14ac:dyDescent="0.3">
      <c r="A6" s="16" t="s">
        <v>5</v>
      </c>
      <c r="B6" s="191" t="s">
        <v>96</v>
      </c>
      <c r="C6" s="203"/>
      <c r="D6" s="203"/>
      <c r="E6" s="203"/>
      <c r="F6" s="203"/>
      <c r="G6" s="203"/>
      <c r="H6" s="203"/>
      <c r="I6" s="203"/>
      <c r="J6" s="203"/>
      <c r="K6" s="204"/>
    </row>
    <row r="7" spans="1:11" ht="26.25" customHeight="1" thickBot="1" x14ac:dyDescent="0.3">
      <c r="A7" s="16" t="s">
        <v>6</v>
      </c>
      <c r="B7" s="205" t="s">
        <v>82</v>
      </c>
      <c r="C7" s="206"/>
      <c r="D7" s="206"/>
      <c r="E7" s="206"/>
      <c r="F7" s="206"/>
      <c r="G7" s="206"/>
      <c r="H7" s="206"/>
      <c r="I7" s="206"/>
      <c r="J7" s="206"/>
      <c r="K7" s="207"/>
    </row>
    <row r="8" spans="1:11" ht="38.25" customHeight="1" thickBot="1" x14ac:dyDescent="0.3">
      <c r="A8" s="16" t="s">
        <v>7</v>
      </c>
      <c r="B8" s="191" t="s">
        <v>97</v>
      </c>
      <c r="C8" s="203"/>
      <c r="D8" s="203"/>
      <c r="E8" s="203"/>
      <c r="F8" s="203"/>
      <c r="G8" s="203"/>
      <c r="H8" s="203"/>
      <c r="I8" s="203"/>
      <c r="J8" s="203"/>
      <c r="K8" s="204"/>
    </row>
    <row r="9" spans="1:11" ht="51" customHeight="1" thickBot="1" x14ac:dyDescent="0.3">
      <c r="A9" s="18" t="s">
        <v>8</v>
      </c>
      <c r="B9" s="191" t="s">
        <v>98</v>
      </c>
      <c r="C9" s="203"/>
      <c r="D9" s="203"/>
      <c r="E9" s="203"/>
      <c r="F9" s="203"/>
      <c r="G9" s="203"/>
      <c r="H9" s="203"/>
      <c r="I9" s="203"/>
      <c r="J9" s="203"/>
      <c r="K9" s="204"/>
    </row>
    <row r="10" spans="1:11" ht="55.5" customHeight="1" thickBot="1" x14ac:dyDescent="0.3">
      <c r="A10" s="19" t="s">
        <v>138</v>
      </c>
      <c r="B10" s="191" t="s">
        <v>99</v>
      </c>
      <c r="C10" s="192"/>
      <c r="D10" s="192"/>
      <c r="E10" s="192"/>
      <c r="F10" s="192"/>
      <c r="G10" s="192"/>
      <c r="H10" s="192"/>
      <c r="I10" s="192"/>
      <c r="J10" s="192"/>
      <c r="K10" s="193"/>
    </row>
    <row r="11" spans="1:11" ht="30" customHeight="1" x14ac:dyDescent="0.25">
      <c r="A11" s="160" t="s">
        <v>9</v>
      </c>
      <c r="B11" s="178" t="s">
        <v>10</v>
      </c>
      <c r="C11" s="178" t="s">
        <v>11</v>
      </c>
      <c r="D11" s="171" t="s">
        <v>12</v>
      </c>
      <c r="E11" s="173"/>
      <c r="F11" s="173"/>
      <c r="G11" s="173"/>
      <c r="H11" s="173"/>
      <c r="I11" s="173"/>
      <c r="J11" s="173"/>
      <c r="K11" s="174"/>
    </row>
    <row r="12" spans="1:11" ht="63.75" customHeight="1" x14ac:dyDescent="0.25">
      <c r="A12" s="161"/>
      <c r="B12" s="179"/>
      <c r="C12" s="179"/>
      <c r="D12" s="172"/>
      <c r="E12" s="20" t="s">
        <v>13</v>
      </c>
      <c r="F12" s="29">
        <v>2022</v>
      </c>
      <c r="G12" s="29">
        <v>2023</v>
      </c>
      <c r="H12" s="29">
        <v>2024</v>
      </c>
      <c r="I12" s="29">
        <v>2025</v>
      </c>
      <c r="J12" s="22" t="s">
        <v>89</v>
      </c>
      <c r="K12" s="23" t="s">
        <v>14</v>
      </c>
    </row>
    <row r="13" spans="1:11" ht="72.75" customHeight="1" x14ac:dyDescent="0.25">
      <c r="A13" s="161"/>
      <c r="B13" s="29">
        <v>1</v>
      </c>
      <c r="C13" s="37" t="s">
        <v>100</v>
      </c>
      <c r="D13" s="94" t="s">
        <v>161</v>
      </c>
      <c r="E13" s="84">
        <v>55</v>
      </c>
      <c r="F13" s="29" t="s">
        <v>169</v>
      </c>
      <c r="G13" s="29" t="s">
        <v>171</v>
      </c>
      <c r="H13" s="29" t="s">
        <v>171</v>
      </c>
      <c r="I13" s="29" t="s">
        <v>171</v>
      </c>
      <c r="J13" s="29" t="s">
        <v>171</v>
      </c>
      <c r="K13" s="39" t="s">
        <v>112</v>
      </c>
    </row>
    <row r="14" spans="1:11" ht="96" customHeight="1" x14ac:dyDescent="0.25">
      <c r="A14" s="161"/>
      <c r="B14" s="29" t="s">
        <v>107</v>
      </c>
      <c r="C14" s="37" t="s">
        <v>101</v>
      </c>
      <c r="D14" s="94" t="s">
        <v>164</v>
      </c>
      <c r="E14" s="82">
        <v>100</v>
      </c>
      <c r="F14" s="30" t="s">
        <v>109</v>
      </c>
      <c r="G14" s="30" t="s">
        <v>109</v>
      </c>
      <c r="H14" s="30" t="s">
        <v>109</v>
      </c>
      <c r="I14" s="30" t="s">
        <v>109</v>
      </c>
      <c r="J14" s="30" t="s">
        <v>109</v>
      </c>
      <c r="K14" s="39" t="s">
        <v>111</v>
      </c>
    </row>
    <row r="15" spans="1:11" ht="84" customHeight="1" x14ac:dyDescent="0.25">
      <c r="A15" s="161"/>
      <c r="B15" s="29" t="s">
        <v>108</v>
      </c>
      <c r="C15" s="37" t="s">
        <v>102</v>
      </c>
      <c r="D15" s="95" t="s">
        <v>162</v>
      </c>
      <c r="E15" s="83">
        <v>83</v>
      </c>
      <c r="F15" s="30" t="s">
        <v>168</v>
      </c>
      <c r="G15" s="30" t="s">
        <v>170</v>
      </c>
      <c r="H15" s="30" t="s">
        <v>170</v>
      </c>
      <c r="I15" s="30" t="s">
        <v>170</v>
      </c>
      <c r="J15" s="30" t="s">
        <v>170</v>
      </c>
      <c r="K15" s="39" t="s">
        <v>113</v>
      </c>
    </row>
    <row r="16" spans="1:11" ht="60.75" customHeight="1" x14ac:dyDescent="0.25">
      <c r="A16" s="161"/>
      <c r="B16" s="29" t="s">
        <v>159</v>
      </c>
      <c r="C16" s="37" t="s">
        <v>103</v>
      </c>
      <c r="D16" s="95" t="s">
        <v>106</v>
      </c>
      <c r="E16" s="40">
        <v>78</v>
      </c>
      <c r="F16" s="30" t="s">
        <v>167</v>
      </c>
      <c r="G16" s="30" t="s">
        <v>167</v>
      </c>
      <c r="H16" s="30" t="s">
        <v>167</v>
      </c>
      <c r="I16" s="30" t="s">
        <v>167</v>
      </c>
      <c r="J16" s="30" t="s">
        <v>167</v>
      </c>
      <c r="K16" s="39" t="s">
        <v>112</v>
      </c>
    </row>
    <row r="17" spans="1:11" ht="67.5" customHeight="1" x14ac:dyDescent="0.25">
      <c r="A17" s="161"/>
      <c r="B17" s="29" t="s">
        <v>160</v>
      </c>
      <c r="C17" s="37" t="s">
        <v>104</v>
      </c>
      <c r="D17" s="94" t="s">
        <v>166</v>
      </c>
      <c r="E17" s="40">
        <v>3</v>
      </c>
      <c r="F17" s="30" t="s">
        <v>108</v>
      </c>
      <c r="G17" s="30" t="s">
        <v>108</v>
      </c>
      <c r="H17" s="30" t="s">
        <v>108</v>
      </c>
      <c r="I17" s="30" t="s">
        <v>108</v>
      </c>
      <c r="J17" s="30" t="s">
        <v>108</v>
      </c>
      <c r="K17" s="39" t="s">
        <v>114</v>
      </c>
    </row>
    <row r="18" spans="1:11" ht="130.5" customHeight="1" thickBot="1" x14ac:dyDescent="0.3">
      <c r="A18" s="161"/>
      <c r="B18" s="29" t="s">
        <v>92</v>
      </c>
      <c r="C18" s="38" t="s">
        <v>105</v>
      </c>
      <c r="D18" s="94" t="s">
        <v>163</v>
      </c>
      <c r="E18" s="40">
        <v>1</v>
      </c>
      <c r="F18" s="30" t="s">
        <v>110</v>
      </c>
      <c r="G18" s="30" t="s">
        <v>110</v>
      </c>
      <c r="H18" s="30" t="s">
        <v>110</v>
      </c>
      <c r="I18" s="30" t="s">
        <v>110</v>
      </c>
      <c r="J18" s="30" t="s">
        <v>110</v>
      </c>
      <c r="K18" s="39" t="s">
        <v>91</v>
      </c>
    </row>
    <row r="19" spans="1:11" ht="24" customHeight="1" thickBot="1" x14ac:dyDescent="0.3">
      <c r="A19" s="160" t="s">
        <v>15</v>
      </c>
      <c r="B19" s="175" t="s">
        <v>16</v>
      </c>
      <c r="C19" s="147"/>
      <c r="D19" s="129" t="s">
        <v>22</v>
      </c>
      <c r="E19" s="130"/>
      <c r="F19" s="130"/>
      <c r="G19" s="130"/>
      <c r="H19" s="130"/>
      <c r="I19" s="130"/>
      <c r="J19" s="130"/>
      <c r="K19" s="131"/>
    </row>
    <row r="20" spans="1:11" ht="24.75" customHeight="1" x14ac:dyDescent="0.25">
      <c r="A20" s="161"/>
      <c r="B20" s="176"/>
      <c r="C20" s="177"/>
      <c r="D20" s="72" t="s">
        <v>87</v>
      </c>
      <c r="E20" s="73">
        <v>2022</v>
      </c>
      <c r="F20" s="73">
        <v>2023</v>
      </c>
      <c r="G20" s="73">
        <v>2024</v>
      </c>
      <c r="H20" s="73">
        <v>2025</v>
      </c>
      <c r="I20" s="185" t="s">
        <v>88</v>
      </c>
      <c r="J20" s="186"/>
      <c r="K20" s="187"/>
    </row>
    <row r="21" spans="1:11" ht="24" customHeight="1" x14ac:dyDescent="0.25">
      <c r="A21" s="161"/>
      <c r="B21" s="143" t="s">
        <v>17</v>
      </c>
      <c r="C21" s="144"/>
      <c r="D21" s="96">
        <f>D22+D23+D24+D25</f>
        <v>99686482.039999992</v>
      </c>
      <c r="E21" s="74">
        <f t="shared" ref="E21:H21" si="0">E22+E23+E24+E25</f>
        <v>17160950.07</v>
      </c>
      <c r="F21" s="74">
        <f t="shared" si="0"/>
        <v>14700140</v>
      </c>
      <c r="G21" s="74">
        <f t="shared" si="0"/>
        <v>14591710</v>
      </c>
      <c r="H21" s="74">
        <f t="shared" si="0"/>
        <v>4884210</v>
      </c>
      <c r="I21" s="188">
        <v>24421050</v>
      </c>
      <c r="J21" s="189"/>
      <c r="K21" s="190"/>
    </row>
    <row r="22" spans="1:11" ht="24" customHeight="1" x14ac:dyDescent="0.25">
      <c r="A22" s="161"/>
      <c r="B22" s="143" t="s">
        <v>18</v>
      </c>
      <c r="C22" s="144"/>
      <c r="D22" s="74">
        <v>0</v>
      </c>
      <c r="E22" s="74">
        <v>0</v>
      </c>
      <c r="F22" s="74">
        <v>0</v>
      </c>
      <c r="G22" s="74">
        <v>0</v>
      </c>
      <c r="H22" s="74">
        <v>0</v>
      </c>
      <c r="I22" s="135">
        <v>0</v>
      </c>
      <c r="J22" s="136"/>
      <c r="K22" s="137"/>
    </row>
    <row r="23" spans="1:11" ht="24" customHeight="1" x14ac:dyDescent="0.25">
      <c r="A23" s="161"/>
      <c r="B23" s="143" t="s">
        <v>19</v>
      </c>
      <c r="C23" s="144"/>
      <c r="D23" s="74">
        <v>42103500</v>
      </c>
      <c r="E23" s="74">
        <v>9707500</v>
      </c>
      <c r="F23" s="74">
        <v>9707500</v>
      </c>
      <c r="G23" s="74">
        <v>9707500</v>
      </c>
      <c r="H23" s="74">
        <v>0</v>
      </c>
      <c r="I23" s="135">
        <v>0</v>
      </c>
      <c r="J23" s="136"/>
      <c r="K23" s="137"/>
    </row>
    <row r="24" spans="1:11" ht="24" customHeight="1" x14ac:dyDescent="0.25">
      <c r="A24" s="161"/>
      <c r="B24" s="143" t="s">
        <v>20</v>
      </c>
      <c r="C24" s="144"/>
      <c r="D24" s="74">
        <v>57582982.039999999</v>
      </c>
      <c r="E24" s="74">
        <v>7453450.0700000003</v>
      </c>
      <c r="F24" s="74">
        <v>4992640</v>
      </c>
      <c r="G24" s="74">
        <v>4884210</v>
      </c>
      <c r="H24" s="74">
        <v>4884210</v>
      </c>
      <c r="I24" s="135">
        <v>24421050</v>
      </c>
      <c r="J24" s="136"/>
      <c r="K24" s="138"/>
    </row>
    <row r="25" spans="1:11" ht="24" customHeight="1" thickBot="1" x14ac:dyDescent="0.3">
      <c r="A25" s="162"/>
      <c r="B25" s="183" t="s">
        <v>21</v>
      </c>
      <c r="C25" s="184"/>
      <c r="D25" s="75">
        <v>0</v>
      </c>
      <c r="E25" s="75">
        <v>0</v>
      </c>
      <c r="F25" s="75">
        <v>0</v>
      </c>
      <c r="G25" s="75">
        <v>0</v>
      </c>
      <c r="H25" s="75">
        <v>0</v>
      </c>
      <c r="I25" s="180">
        <v>0</v>
      </c>
      <c r="J25" s="181"/>
      <c r="K25" s="182"/>
    </row>
    <row r="26" spans="1:11" ht="15" customHeight="1" x14ac:dyDescent="0.25">
      <c r="A26" s="160" t="s">
        <v>23</v>
      </c>
      <c r="B26" s="163" t="s">
        <v>16</v>
      </c>
      <c r="C26" s="164"/>
      <c r="D26" s="132" t="s">
        <v>22</v>
      </c>
      <c r="E26" s="132"/>
      <c r="F26" s="132"/>
      <c r="G26" s="132"/>
      <c r="H26" s="132"/>
      <c r="I26" s="132"/>
      <c r="J26" s="132"/>
      <c r="K26" s="132"/>
    </row>
    <row r="27" spans="1:11" ht="26.25" customHeight="1" x14ac:dyDescent="0.25">
      <c r="A27" s="161"/>
      <c r="B27" s="154"/>
      <c r="C27" s="165"/>
      <c r="D27" s="76" t="s">
        <v>17</v>
      </c>
      <c r="E27" s="77">
        <v>2022</v>
      </c>
      <c r="F27" s="77" t="s">
        <v>94</v>
      </c>
      <c r="G27" s="77">
        <v>2024</v>
      </c>
      <c r="H27" s="77">
        <v>2025</v>
      </c>
      <c r="I27" s="154" t="s">
        <v>88</v>
      </c>
      <c r="J27" s="155"/>
      <c r="K27" s="156"/>
    </row>
    <row r="28" spans="1:11" ht="30.75" customHeight="1" x14ac:dyDescent="0.25">
      <c r="A28" s="161"/>
      <c r="B28" s="35" t="s">
        <v>24</v>
      </c>
      <c r="C28" s="36"/>
      <c r="D28" s="21"/>
      <c r="E28" s="24"/>
      <c r="F28" s="24"/>
      <c r="G28" s="24"/>
      <c r="H28" s="24"/>
      <c r="I28" s="133"/>
      <c r="J28" s="133"/>
      <c r="K28" s="133"/>
    </row>
    <row r="29" spans="1:11" ht="24" customHeight="1" x14ac:dyDescent="0.25">
      <c r="A29" s="161"/>
      <c r="B29" s="143" t="s">
        <v>17</v>
      </c>
      <c r="C29" s="144"/>
      <c r="D29" s="36">
        <v>0</v>
      </c>
      <c r="E29" s="25">
        <v>0</v>
      </c>
      <c r="F29" s="25">
        <v>0</v>
      </c>
      <c r="G29" s="25">
        <v>0</v>
      </c>
      <c r="H29" s="25">
        <v>0</v>
      </c>
      <c r="I29" s="140">
        <v>0</v>
      </c>
      <c r="J29" s="141"/>
      <c r="K29" s="142"/>
    </row>
    <row r="30" spans="1:11" ht="24" customHeight="1" x14ac:dyDescent="0.25">
      <c r="A30" s="161"/>
      <c r="B30" s="143" t="s">
        <v>18</v>
      </c>
      <c r="C30" s="144"/>
      <c r="D30" s="25">
        <v>0</v>
      </c>
      <c r="E30" s="25">
        <v>0</v>
      </c>
      <c r="F30" s="25">
        <v>0</v>
      </c>
      <c r="G30" s="25">
        <v>0</v>
      </c>
      <c r="H30" s="25">
        <v>0</v>
      </c>
      <c r="I30" s="140">
        <v>0</v>
      </c>
      <c r="J30" s="141"/>
      <c r="K30" s="142"/>
    </row>
    <row r="31" spans="1:11" ht="24" customHeight="1" x14ac:dyDescent="0.25">
      <c r="A31" s="161"/>
      <c r="B31" s="143" t="s">
        <v>19</v>
      </c>
      <c r="C31" s="144"/>
      <c r="D31" s="25">
        <v>0</v>
      </c>
      <c r="E31" s="25">
        <v>0</v>
      </c>
      <c r="F31" s="25">
        <v>0</v>
      </c>
      <c r="G31" s="25">
        <v>0</v>
      </c>
      <c r="H31" s="25">
        <v>0</v>
      </c>
      <c r="I31" s="140">
        <v>0</v>
      </c>
      <c r="J31" s="141"/>
      <c r="K31" s="142"/>
    </row>
    <row r="32" spans="1:11" ht="24" customHeight="1" x14ac:dyDescent="0.25">
      <c r="A32" s="161"/>
      <c r="B32" s="143" t="s">
        <v>20</v>
      </c>
      <c r="C32" s="144"/>
      <c r="D32" s="25">
        <v>0</v>
      </c>
      <c r="E32" s="25">
        <v>0</v>
      </c>
      <c r="F32" s="25">
        <v>0</v>
      </c>
      <c r="G32" s="25">
        <v>0</v>
      </c>
      <c r="H32" s="25">
        <v>0</v>
      </c>
      <c r="I32" s="140">
        <v>0</v>
      </c>
      <c r="J32" s="141"/>
      <c r="K32" s="142"/>
    </row>
    <row r="33" spans="1:11" ht="24" customHeight="1" x14ac:dyDescent="0.25">
      <c r="A33" s="161"/>
      <c r="B33" s="139" t="s">
        <v>21</v>
      </c>
      <c r="C33" s="139"/>
      <c r="D33" s="25">
        <v>0</v>
      </c>
      <c r="E33" s="25">
        <v>0</v>
      </c>
      <c r="F33" s="25">
        <v>0</v>
      </c>
      <c r="G33" s="25">
        <v>0</v>
      </c>
      <c r="H33" s="25">
        <v>0</v>
      </c>
      <c r="I33" s="140">
        <v>0</v>
      </c>
      <c r="J33" s="141"/>
      <c r="K33" s="142"/>
    </row>
    <row r="34" spans="1:11" ht="32.25" customHeight="1" x14ac:dyDescent="0.25">
      <c r="A34" s="161"/>
      <c r="B34" s="35" t="s">
        <v>25</v>
      </c>
      <c r="C34" s="36"/>
      <c r="D34" s="25"/>
      <c r="E34" s="24"/>
      <c r="F34" s="24"/>
      <c r="G34" s="24"/>
      <c r="H34" s="24"/>
      <c r="I34" s="133"/>
      <c r="J34" s="133"/>
      <c r="K34" s="133"/>
    </row>
    <row r="35" spans="1:11" ht="24" customHeight="1" x14ac:dyDescent="0.25">
      <c r="A35" s="161"/>
      <c r="B35" s="143" t="s">
        <v>17</v>
      </c>
      <c r="C35" s="144"/>
      <c r="D35" s="36"/>
      <c r="E35" s="25">
        <v>0</v>
      </c>
      <c r="F35" s="25">
        <v>0</v>
      </c>
      <c r="G35" s="25">
        <v>0</v>
      </c>
      <c r="H35" s="25">
        <v>0</v>
      </c>
      <c r="I35" s="140">
        <v>0</v>
      </c>
      <c r="J35" s="141"/>
      <c r="K35" s="142"/>
    </row>
    <row r="36" spans="1:11" ht="24" customHeight="1" x14ac:dyDescent="0.25">
      <c r="A36" s="161"/>
      <c r="B36" s="143" t="s">
        <v>18</v>
      </c>
      <c r="C36" s="144"/>
      <c r="D36" s="25">
        <v>0</v>
      </c>
      <c r="E36" s="25">
        <v>0</v>
      </c>
      <c r="F36" s="25">
        <v>0</v>
      </c>
      <c r="G36" s="25">
        <v>0</v>
      </c>
      <c r="H36" s="25">
        <v>0</v>
      </c>
      <c r="I36" s="140">
        <v>0</v>
      </c>
      <c r="J36" s="141"/>
      <c r="K36" s="142"/>
    </row>
    <row r="37" spans="1:11" ht="24" customHeight="1" x14ac:dyDescent="0.25">
      <c r="A37" s="161"/>
      <c r="B37" s="143" t="s">
        <v>19</v>
      </c>
      <c r="C37" s="144"/>
      <c r="D37" s="25">
        <v>0</v>
      </c>
      <c r="E37" s="25">
        <v>0</v>
      </c>
      <c r="F37" s="25">
        <v>0</v>
      </c>
      <c r="G37" s="25">
        <v>0</v>
      </c>
      <c r="H37" s="25">
        <v>0</v>
      </c>
      <c r="I37" s="140">
        <v>0</v>
      </c>
      <c r="J37" s="141"/>
      <c r="K37" s="142"/>
    </row>
    <row r="38" spans="1:11" ht="24" customHeight="1" x14ac:dyDescent="0.25">
      <c r="A38" s="161"/>
      <c r="B38" s="166" t="s">
        <v>20</v>
      </c>
      <c r="C38" s="166"/>
      <c r="D38" s="25">
        <v>0</v>
      </c>
      <c r="E38" s="25">
        <v>0</v>
      </c>
      <c r="F38" s="25">
        <v>0</v>
      </c>
      <c r="G38" s="25">
        <v>0</v>
      </c>
      <c r="H38" s="25">
        <v>0</v>
      </c>
      <c r="I38" s="140">
        <v>0</v>
      </c>
      <c r="J38" s="141"/>
      <c r="K38" s="142"/>
    </row>
    <row r="39" spans="1:11" ht="24" customHeight="1" thickBot="1" x14ac:dyDescent="0.3">
      <c r="A39" s="162"/>
      <c r="B39" s="167" t="s">
        <v>21</v>
      </c>
      <c r="C39" s="167"/>
      <c r="D39" s="78">
        <v>0</v>
      </c>
      <c r="E39" s="78">
        <v>0</v>
      </c>
      <c r="F39" s="78">
        <v>0</v>
      </c>
      <c r="G39" s="78">
        <v>0</v>
      </c>
      <c r="H39" s="78">
        <v>0</v>
      </c>
      <c r="I39" s="168">
        <v>0</v>
      </c>
      <c r="J39" s="169"/>
      <c r="K39" s="170"/>
    </row>
    <row r="40" spans="1:11" ht="32.25" customHeight="1" x14ac:dyDescent="0.25">
      <c r="A40" s="145" t="s">
        <v>26</v>
      </c>
      <c r="B40" s="146"/>
      <c r="C40" s="147"/>
      <c r="D40" s="134" t="s">
        <v>22</v>
      </c>
      <c r="E40" s="134"/>
      <c r="F40" s="134"/>
      <c r="G40" s="134"/>
      <c r="H40" s="134"/>
      <c r="I40" s="134"/>
      <c r="J40" s="134"/>
      <c r="K40" s="134"/>
    </row>
    <row r="41" spans="1:11" ht="26.25" customHeight="1" x14ac:dyDescent="0.25">
      <c r="A41" s="148"/>
      <c r="B41" s="149"/>
      <c r="C41" s="150"/>
      <c r="D41" s="71" t="s">
        <v>17</v>
      </c>
      <c r="E41" s="77">
        <v>2022</v>
      </c>
      <c r="F41" s="77">
        <v>2023</v>
      </c>
      <c r="G41" s="77">
        <v>2024</v>
      </c>
      <c r="H41" s="77">
        <v>2025</v>
      </c>
      <c r="I41" s="154" t="s">
        <v>88</v>
      </c>
      <c r="J41" s="155"/>
      <c r="K41" s="156"/>
    </row>
    <row r="42" spans="1:11" ht="24" customHeight="1" thickBot="1" x14ac:dyDescent="0.3">
      <c r="A42" s="151"/>
      <c r="B42" s="152"/>
      <c r="C42" s="153"/>
      <c r="D42" s="21">
        <v>0</v>
      </c>
      <c r="E42" s="26">
        <v>0</v>
      </c>
      <c r="F42" s="26">
        <v>0</v>
      </c>
      <c r="G42" s="26">
        <v>0</v>
      </c>
      <c r="H42" s="26">
        <v>0</v>
      </c>
      <c r="I42" s="157">
        <v>0</v>
      </c>
      <c r="J42" s="158"/>
      <c r="K42" s="159"/>
    </row>
    <row r="43" spans="1:11" ht="15.75" x14ac:dyDescent="0.25">
      <c r="D43" s="79"/>
    </row>
  </sheetData>
  <mergeCells count="60">
    <mergeCell ref="B10:K10"/>
    <mergeCell ref="I1:K1"/>
    <mergeCell ref="A2:K2"/>
    <mergeCell ref="B3:C3"/>
    <mergeCell ref="E3:K3"/>
    <mergeCell ref="B4:K4"/>
    <mergeCell ref="B5:K5"/>
    <mergeCell ref="B6:K6"/>
    <mergeCell ref="B7:K7"/>
    <mergeCell ref="B8:K8"/>
    <mergeCell ref="B9:K9"/>
    <mergeCell ref="D11:D12"/>
    <mergeCell ref="E11:K11"/>
    <mergeCell ref="A19:A25"/>
    <mergeCell ref="B19:C20"/>
    <mergeCell ref="B21:C21"/>
    <mergeCell ref="B22:C22"/>
    <mergeCell ref="B23:C23"/>
    <mergeCell ref="B24:C24"/>
    <mergeCell ref="A11:A18"/>
    <mergeCell ref="B11:B12"/>
    <mergeCell ref="C11:C12"/>
    <mergeCell ref="I25:K25"/>
    <mergeCell ref="B25:C25"/>
    <mergeCell ref="I20:K20"/>
    <mergeCell ref="I21:K21"/>
    <mergeCell ref="I22:K22"/>
    <mergeCell ref="A40:C42"/>
    <mergeCell ref="I41:K41"/>
    <mergeCell ref="I42:K42"/>
    <mergeCell ref="B35:C35"/>
    <mergeCell ref="I35:K35"/>
    <mergeCell ref="B36:C36"/>
    <mergeCell ref="I36:K36"/>
    <mergeCell ref="B37:C37"/>
    <mergeCell ref="I37:K37"/>
    <mergeCell ref="A26:A39"/>
    <mergeCell ref="B26:C27"/>
    <mergeCell ref="I27:K27"/>
    <mergeCell ref="B38:C38"/>
    <mergeCell ref="I38:K38"/>
    <mergeCell ref="B39:C39"/>
    <mergeCell ref="I39:K39"/>
    <mergeCell ref="B33:C33"/>
    <mergeCell ref="I33:K33"/>
    <mergeCell ref="B29:C29"/>
    <mergeCell ref="I29:K29"/>
    <mergeCell ref="B30:C30"/>
    <mergeCell ref="I30:K30"/>
    <mergeCell ref="B31:C31"/>
    <mergeCell ref="I31:K31"/>
    <mergeCell ref="B32:C32"/>
    <mergeCell ref="I32:K32"/>
    <mergeCell ref="D19:K19"/>
    <mergeCell ref="D26:K26"/>
    <mergeCell ref="I28:K28"/>
    <mergeCell ref="I34:K34"/>
    <mergeCell ref="D40:K40"/>
    <mergeCell ref="I23:K23"/>
    <mergeCell ref="I24:K24"/>
  </mergeCells>
  <pageMargins left="0.39370078740157483" right="0.39370078740157483" top="1.1811023622047245" bottom="0.78740157480314965" header="0.31496062992125984" footer="0.31496062992125984"/>
  <pageSetup paperSize="9" scale="45" firstPageNumber="6" fitToHeight="3" orientation="landscape" useFirstPageNumber="1" horizontalDpi="180" verticalDpi="180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8"/>
  <sheetViews>
    <sheetView zoomScale="80" zoomScaleNormal="80" workbookViewId="0">
      <selection activeCell="D3" sqref="D3"/>
    </sheetView>
  </sheetViews>
  <sheetFormatPr defaultRowHeight="15" x14ac:dyDescent="0.25"/>
  <cols>
    <col min="1" max="1" width="32.42578125" style="15" customWidth="1"/>
    <col min="2" max="2" width="16.28515625" style="15" customWidth="1"/>
    <col min="3" max="3" width="33" style="15" customWidth="1"/>
    <col min="4" max="4" width="33.28515625" style="15" customWidth="1"/>
    <col min="5" max="5" width="16.42578125" style="15" customWidth="1"/>
    <col min="6" max="6" width="19.42578125" style="15" customWidth="1"/>
    <col min="7" max="7" width="17.28515625" style="98" customWidth="1"/>
    <col min="8" max="8" width="13.7109375" style="15" customWidth="1"/>
    <col min="9" max="9" width="13.140625" style="15" customWidth="1"/>
    <col min="10" max="10" width="15.5703125" style="15" customWidth="1"/>
    <col min="11" max="11" width="29.5703125" style="15" customWidth="1"/>
    <col min="12" max="12" width="13.28515625" style="15" customWidth="1"/>
    <col min="13" max="13" width="12.28515625" style="15" customWidth="1"/>
    <col min="14" max="14" width="11.85546875" style="15" customWidth="1"/>
    <col min="15" max="15" width="20.5703125" style="15" customWidth="1"/>
    <col min="16" max="16384" width="9.140625" style="15"/>
  </cols>
  <sheetData>
    <row r="1" spans="1:15" x14ac:dyDescent="0.25">
      <c r="K1" s="103" t="s">
        <v>172</v>
      </c>
      <c r="N1" s="14"/>
      <c r="O1" s="99"/>
    </row>
    <row r="2" spans="1:15" x14ac:dyDescent="0.25">
      <c r="J2" s="209" t="s">
        <v>173</v>
      </c>
      <c r="K2" s="209"/>
      <c r="N2" s="208"/>
      <c r="O2" s="208"/>
    </row>
    <row r="3" spans="1:15" x14ac:dyDescent="0.25">
      <c r="K3" s="103" t="s">
        <v>174</v>
      </c>
      <c r="N3" s="209"/>
      <c r="O3" s="209"/>
    </row>
    <row r="4" spans="1:15" x14ac:dyDescent="0.25">
      <c r="K4" s="103" t="s">
        <v>195</v>
      </c>
      <c r="N4" s="209"/>
      <c r="O4" s="209"/>
    </row>
    <row r="5" spans="1:15" x14ac:dyDescent="0.25">
      <c r="K5" s="107"/>
      <c r="N5" s="107"/>
      <c r="O5" s="107"/>
    </row>
    <row r="6" spans="1:15" ht="18.75" x14ac:dyDescent="0.3">
      <c r="K6" s="111" t="s">
        <v>85</v>
      </c>
      <c r="N6" s="107"/>
      <c r="O6" s="107"/>
    </row>
    <row r="8" spans="1:15" ht="19.5" thickBot="1" x14ac:dyDescent="0.3">
      <c r="A8" s="195" t="s">
        <v>1</v>
      </c>
      <c r="B8" s="195"/>
      <c r="C8" s="195"/>
      <c r="D8" s="195"/>
      <c r="E8" s="195"/>
      <c r="F8" s="195"/>
      <c r="G8" s="195"/>
      <c r="H8" s="195"/>
      <c r="I8" s="195"/>
      <c r="J8" s="195"/>
      <c r="K8" s="195"/>
    </row>
    <row r="9" spans="1:15" ht="63.75" customHeight="1" thickBot="1" x14ac:dyDescent="0.3">
      <c r="A9" s="16" t="s">
        <v>0</v>
      </c>
      <c r="B9" s="196" t="s">
        <v>95</v>
      </c>
      <c r="C9" s="197"/>
      <c r="D9" s="17" t="s">
        <v>2</v>
      </c>
      <c r="E9" s="198" t="s">
        <v>90</v>
      </c>
      <c r="F9" s="198"/>
      <c r="G9" s="198"/>
      <c r="H9" s="198"/>
      <c r="I9" s="198"/>
      <c r="J9" s="198"/>
      <c r="K9" s="199"/>
    </row>
    <row r="10" spans="1:15" ht="32.25" customHeight="1" thickBot="1" x14ac:dyDescent="0.3">
      <c r="A10" s="16" t="s">
        <v>3</v>
      </c>
      <c r="B10" s="200" t="s">
        <v>93</v>
      </c>
      <c r="C10" s="201"/>
      <c r="D10" s="201"/>
      <c r="E10" s="201"/>
      <c r="F10" s="201"/>
      <c r="G10" s="201"/>
      <c r="H10" s="201"/>
      <c r="I10" s="201"/>
      <c r="J10" s="201"/>
      <c r="K10" s="202"/>
    </row>
    <row r="11" spans="1:15" ht="32.25" customHeight="1" thickBot="1" x14ac:dyDescent="0.3">
      <c r="A11" s="16" t="s">
        <v>4</v>
      </c>
      <c r="B11" s="200" t="s">
        <v>91</v>
      </c>
      <c r="C11" s="201"/>
      <c r="D11" s="201"/>
      <c r="E11" s="201"/>
      <c r="F11" s="201"/>
      <c r="G11" s="201"/>
      <c r="H11" s="201"/>
      <c r="I11" s="201"/>
      <c r="J11" s="201"/>
      <c r="K11" s="202"/>
    </row>
    <row r="12" spans="1:15" ht="32.25" customHeight="1" thickBot="1" x14ac:dyDescent="0.3">
      <c r="A12" s="16" t="s">
        <v>5</v>
      </c>
      <c r="B12" s="191" t="s">
        <v>185</v>
      </c>
      <c r="C12" s="203"/>
      <c r="D12" s="203"/>
      <c r="E12" s="203"/>
      <c r="F12" s="203"/>
      <c r="G12" s="203"/>
      <c r="H12" s="203"/>
      <c r="I12" s="203"/>
      <c r="J12" s="203"/>
      <c r="K12" s="204"/>
    </row>
    <row r="13" spans="1:15" ht="16.5" thickBot="1" x14ac:dyDescent="0.3">
      <c r="A13" s="16" t="s">
        <v>6</v>
      </c>
      <c r="B13" s="205" t="s">
        <v>82</v>
      </c>
      <c r="C13" s="206"/>
      <c r="D13" s="206"/>
      <c r="E13" s="206"/>
      <c r="F13" s="206"/>
      <c r="G13" s="206"/>
      <c r="H13" s="206"/>
      <c r="I13" s="206"/>
      <c r="J13" s="206"/>
      <c r="K13" s="207"/>
    </row>
    <row r="14" spans="1:15" ht="32.25" customHeight="1" thickBot="1" x14ac:dyDescent="0.3">
      <c r="A14" s="16" t="s">
        <v>7</v>
      </c>
      <c r="B14" s="191" t="s">
        <v>97</v>
      </c>
      <c r="C14" s="203"/>
      <c r="D14" s="203"/>
      <c r="E14" s="203"/>
      <c r="F14" s="203"/>
      <c r="G14" s="203"/>
      <c r="H14" s="203"/>
      <c r="I14" s="203"/>
      <c r="J14" s="203"/>
      <c r="K14" s="204"/>
    </row>
    <row r="15" spans="1:15" ht="32.25" customHeight="1" thickBot="1" x14ac:dyDescent="0.3">
      <c r="A15" s="18" t="s">
        <v>8</v>
      </c>
      <c r="B15" s="191" t="s">
        <v>98</v>
      </c>
      <c r="C15" s="203"/>
      <c r="D15" s="203"/>
      <c r="E15" s="203"/>
      <c r="F15" s="203"/>
      <c r="G15" s="203"/>
      <c r="H15" s="203"/>
      <c r="I15" s="203"/>
      <c r="J15" s="203"/>
      <c r="K15" s="204"/>
    </row>
    <row r="16" spans="1:15" ht="16.5" customHeight="1" thickBot="1" x14ac:dyDescent="0.3">
      <c r="A16" s="19" t="s">
        <v>138</v>
      </c>
      <c r="B16" s="191" t="s">
        <v>99</v>
      </c>
      <c r="C16" s="192"/>
      <c r="D16" s="192"/>
      <c r="E16" s="192"/>
      <c r="F16" s="192"/>
      <c r="G16" s="192"/>
      <c r="H16" s="192"/>
      <c r="I16" s="192"/>
      <c r="J16" s="192"/>
      <c r="K16" s="193"/>
    </row>
    <row r="17" spans="1:12" ht="15.75" customHeight="1" x14ac:dyDescent="0.25">
      <c r="A17" s="160" t="s">
        <v>9</v>
      </c>
      <c r="B17" s="178" t="s">
        <v>10</v>
      </c>
      <c r="C17" s="178" t="s">
        <v>11</v>
      </c>
      <c r="D17" s="171" t="s">
        <v>12</v>
      </c>
      <c r="E17" s="173"/>
      <c r="F17" s="173"/>
      <c r="G17" s="173"/>
      <c r="H17" s="173"/>
      <c r="I17" s="173"/>
      <c r="J17" s="173"/>
      <c r="K17" s="174"/>
    </row>
    <row r="18" spans="1:12" ht="95.25" thickBot="1" x14ac:dyDescent="0.3">
      <c r="A18" s="161"/>
      <c r="B18" s="179"/>
      <c r="C18" s="179"/>
      <c r="D18" s="172"/>
      <c r="E18" s="20" t="s">
        <v>13</v>
      </c>
      <c r="F18" s="29" t="s">
        <v>176</v>
      </c>
      <c r="G18" s="29" t="s">
        <v>177</v>
      </c>
      <c r="H18" s="29" t="s">
        <v>178</v>
      </c>
      <c r="I18" s="29" t="s">
        <v>193</v>
      </c>
      <c r="J18" s="22" t="s">
        <v>89</v>
      </c>
      <c r="K18" s="23" t="s">
        <v>14</v>
      </c>
    </row>
    <row r="19" spans="1:12" ht="165" customHeight="1" thickBot="1" x14ac:dyDescent="0.3">
      <c r="A19" s="161"/>
      <c r="B19" s="29">
        <v>1</v>
      </c>
      <c r="C19" s="37" t="s">
        <v>100</v>
      </c>
      <c r="D19" s="20" t="s">
        <v>161</v>
      </c>
      <c r="E19" s="105">
        <v>55</v>
      </c>
      <c r="F19" s="125">
        <v>74.5</v>
      </c>
      <c r="G19" s="126">
        <v>74.5</v>
      </c>
      <c r="H19" s="126">
        <v>74.5</v>
      </c>
      <c r="I19" s="126">
        <v>74.5</v>
      </c>
      <c r="J19" s="126">
        <v>74.5</v>
      </c>
      <c r="K19" s="39" t="s">
        <v>186</v>
      </c>
    </row>
    <row r="20" spans="1:12" ht="142.5" thickBot="1" x14ac:dyDescent="0.3">
      <c r="A20" s="161"/>
      <c r="B20" s="29" t="s">
        <v>107</v>
      </c>
      <c r="C20" s="37" t="s">
        <v>101</v>
      </c>
      <c r="D20" s="104" t="s">
        <v>164</v>
      </c>
      <c r="E20" s="122">
        <v>100</v>
      </c>
      <c r="F20" s="30" t="s">
        <v>109</v>
      </c>
      <c r="G20" s="30" t="s">
        <v>109</v>
      </c>
      <c r="H20" s="30" t="s">
        <v>109</v>
      </c>
      <c r="I20" s="30" t="s">
        <v>109</v>
      </c>
      <c r="J20" s="30" t="s">
        <v>109</v>
      </c>
      <c r="K20" s="39" t="s">
        <v>111</v>
      </c>
    </row>
    <row r="21" spans="1:12" ht="186" customHeight="1" thickBot="1" x14ac:dyDescent="0.3">
      <c r="A21" s="161"/>
      <c r="B21" s="29" t="s">
        <v>108</v>
      </c>
      <c r="C21" s="37" t="s">
        <v>102</v>
      </c>
      <c r="D21" s="95" t="s">
        <v>162</v>
      </c>
      <c r="E21" s="121">
        <v>83.8</v>
      </c>
      <c r="F21" s="125">
        <v>83.8</v>
      </c>
      <c r="G21" s="126">
        <v>83.8</v>
      </c>
      <c r="H21" s="126">
        <v>83.8</v>
      </c>
      <c r="I21" s="126">
        <v>83.8</v>
      </c>
      <c r="J21" s="126">
        <v>83.8</v>
      </c>
      <c r="K21" s="39" t="s">
        <v>187</v>
      </c>
    </row>
    <row r="22" spans="1:12" ht="77.25" customHeight="1" thickBot="1" x14ac:dyDescent="0.3">
      <c r="A22" s="161"/>
      <c r="B22" s="29" t="s">
        <v>159</v>
      </c>
      <c r="C22" s="37" t="s">
        <v>103</v>
      </c>
      <c r="D22" s="104" t="s">
        <v>106</v>
      </c>
      <c r="E22" s="123">
        <v>78</v>
      </c>
      <c r="F22" s="127">
        <v>115</v>
      </c>
      <c r="G22" s="128">
        <v>115</v>
      </c>
      <c r="H22" s="128">
        <v>115</v>
      </c>
      <c r="I22" s="128">
        <v>115</v>
      </c>
      <c r="J22" s="128">
        <v>115</v>
      </c>
      <c r="K22" s="39" t="s">
        <v>186</v>
      </c>
    </row>
    <row r="23" spans="1:12" ht="94.5" x14ac:dyDescent="0.25">
      <c r="A23" s="161"/>
      <c r="B23" s="29" t="s">
        <v>160</v>
      </c>
      <c r="C23" s="37" t="s">
        <v>104</v>
      </c>
      <c r="D23" s="104" t="s">
        <v>166</v>
      </c>
      <c r="E23" s="40">
        <v>3</v>
      </c>
      <c r="F23" s="30" t="s">
        <v>108</v>
      </c>
      <c r="G23" s="30" t="s">
        <v>108</v>
      </c>
      <c r="H23" s="30" t="s">
        <v>108</v>
      </c>
      <c r="I23" s="30" t="s">
        <v>108</v>
      </c>
      <c r="J23" s="30" t="s">
        <v>108</v>
      </c>
      <c r="K23" s="39" t="s">
        <v>188</v>
      </c>
    </row>
    <row r="24" spans="1:12" ht="322.5" customHeight="1" thickBot="1" x14ac:dyDescent="0.3">
      <c r="A24" s="161"/>
      <c r="B24" s="29" t="s">
        <v>92</v>
      </c>
      <c r="C24" s="38" t="s">
        <v>105</v>
      </c>
      <c r="D24" s="104" t="s">
        <v>163</v>
      </c>
      <c r="E24" s="40">
        <v>1</v>
      </c>
      <c r="F24" s="30" t="s">
        <v>110</v>
      </c>
      <c r="G24" s="30" t="s">
        <v>110</v>
      </c>
      <c r="H24" s="30" t="s">
        <v>110</v>
      </c>
      <c r="I24" s="30" t="s">
        <v>110</v>
      </c>
      <c r="J24" s="30" t="s">
        <v>110</v>
      </c>
      <c r="K24" s="39" t="s">
        <v>91</v>
      </c>
    </row>
    <row r="25" spans="1:12" ht="16.5" customHeight="1" thickBot="1" x14ac:dyDescent="0.3">
      <c r="A25" s="160" t="s">
        <v>15</v>
      </c>
      <c r="B25" s="175" t="s">
        <v>16</v>
      </c>
      <c r="C25" s="147"/>
      <c r="D25" s="129" t="s">
        <v>22</v>
      </c>
      <c r="E25" s="130"/>
      <c r="F25" s="130"/>
      <c r="G25" s="130"/>
      <c r="H25" s="130"/>
      <c r="I25" s="130"/>
      <c r="J25" s="130"/>
      <c r="K25" s="131"/>
    </row>
    <row r="26" spans="1:12" ht="15.75" x14ac:dyDescent="0.25">
      <c r="A26" s="161"/>
      <c r="B26" s="176"/>
      <c r="C26" s="177"/>
      <c r="D26" s="72" t="s">
        <v>87</v>
      </c>
      <c r="E26" s="73" t="s">
        <v>176</v>
      </c>
      <c r="F26" s="73" t="s">
        <v>177</v>
      </c>
      <c r="G26" s="73" t="s">
        <v>178</v>
      </c>
      <c r="H26" s="73" t="s">
        <v>193</v>
      </c>
      <c r="I26" s="185" t="s">
        <v>194</v>
      </c>
      <c r="J26" s="186"/>
      <c r="K26" s="187"/>
    </row>
    <row r="27" spans="1:12" ht="15.75" x14ac:dyDescent="0.25">
      <c r="A27" s="161"/>
      <c r="B27" s="143" t="s">
        <v>17</v>
      </c>
      <c r="C27" s="144"/>
      <c r="D27" s="124">
        <f>D28+D29+D30</f>
        <v>130763293.52000001</v>
      </c>
      <c r="E27" s="74">
        <f t="shared" ref="E27:H27" si="0">E28+E29+E30+E31</f>
        <v>18074342.890000001</v>
      </c>
      <c r="F27" s="74">
        <f t="shared" si="0"/>
        <v>17409898.890000001</v>
      </c>
      <c r="G27" s="74">
        <f t="shared" si="0"/>
        <v>17273220.890000001</v>
      </c>
      <c r="H27" s="74">
        <f t="shared" si="0"/>
        <v>5838420.8899999997</v>
      </c>
      <c r="I27" s="188">
        <f>I30</f>
        <v>17515262.670000002</v>
      </c>
      <c r="J27" s="189"/>
      <c r="K27" s="190"/>
    </row>
    <row r="28" spans="1:12" ht="15.75" x14ac:dyDescent="0.25">
      <c r="A28" s="161"/>
      <c r="B28" s="143" t="s">
        <v>18</v>
      </c>
      <c r="C28" s="144"/>
      <c r="D28" s="74">
        <v>0</v>
      </c>
      <c r="E28" s="74">
        <v>0</v>
      </c>
      <c r="F28" s="74">
        <v>0</v>
      </c>
      <c r="G28" s="74">
        <v>0</v>
      </c>
      <c r="H28" s="74">
        <v>0</v>
      </c>
      <c r="I28" s="135">
        <v>0</v>
      </c>
      <c r="J28" s="136"/>
      <c r="K28" s="137"/>
    </row>
    <row r="29" spans="1:12" ht="15.75" x14ac:dyDescent="0.25">
      <c r="A29" s="161"/>
      <c r="B29" s="143" t="s">
        <v>19</v>
      </c>
      <c r="C29" s="144"/>
      <c r="D29" s="74">
        <v>67327800</v>
      </c>
      <c r="E29" s="74">
        <v>11434800</v>
      </c>
      <c r="F29" s="74">
        <v>11434800</v>
      </c>
      <c r="G29" s="74">
        <v>11434800</v>
      </c>
      <c r="H29" s="74">
        <v>0</v>
      </c>
      <c r="I29" s="135">
        <v>0</v>
      </c>
      <c r="J29" s="136"/>
      <c r="K29" s="137"/>
    </row>
    <row r="30" spans="1:12" ht="15.75" x14ac:dyDescent="0.25">
      <c r="A30" s="161"/>
      <c r="B30" s="143" t="s">
        <v>20</v>
      </c>
      <c r="C30" s="144"/>
      <c r="D30" s="74">
        <v>63435493.520000003</v>
      </c>
      <c r="E30" s="74">
        <v>6639542.8899999997</v>
      </c>
      <c r="F30" s="74">
        <v>5975098.8899999997</v>
      </c>
      <c r="G30" s="74">
        <v>5838420.8899999997</v>
      </c>
      <c r="H30" s="74">
        <v>5838420.8899999997</v>
      </c>
      <c r="I30" s="135">
        <v>17515262.670000002</v>
      </c>
      <c r="J30" s="136"/>
      <c r="K30" s="138"/>
      <c r="L30" s="106"/>
    </row>
    <row r="31" spans="1:12" ht="16.5" thickBot="1" x14ac:dyDescent="0.3">
      <c r="A31" s="162"/>
      <c r="B31" s="183" t="s">
        <v>21</v>
      </c>
      <c r="C31" s="184"/>
      <c r="D31" s="75">
        <v>0</v>
      </c>
      <c r="E31" s="75">
        <v>0</v>
      </c>
      <c r="F31" s="75">
        <v>0</v>
      </c>
      <c r="G31" s="75">
        <v>0</v>
      </c>
      <c r="H31" s="75">
        <v>0</v>
      </c>
      <c r="I31" s="180">
        <v>0</v>
      </c>
      <c r="J31" s="181"/>
      <c r="K31" s="182"/>
    </row>
    <row r="32" spans="1:12" ht="15.75" customHeight="1" x14ac:dyDescent="0.25">
      <c r="A32" s="160" t="s">
        <v>23</v>
      </c>
      <c r="B32" s="163" t="s">
        <v>16</v>
      </c>
      <c r="C32" s="164"/>
      <c r="D32" s="132" t="s">
        <v>22</v>
      </c>
      <c r="E32" s="132"/>
      <c r="F32" s="132"/>
      <c r="G32" s="132"/>
      <c r="H32" s="132"/>
      <c r="I32" s="132"/>
      <c r="J32" s="132"/>
      <c r="K32" s="132"/>
    </row>
    <row r="33" spans="1:11" ht="15.75" x14ac:dyDescent="0.25">
      <c r="A33" s="161"/>
      <c r="B33" s="154"/>
      <c r="C33" s="165"/>
      <c r="D33" s="76" t="s">
        <v>17</v>
      </c>
      <c r="E33" s="77" t="s">
        <v>176</v>
      </c>
      <c r="F33" s="77" t="s">
        <v>177</v>
      </c>
      <c r="G33" s="77" t="s">
        <v>178</v>
      </c>
      <c r="H33" s="77" t="s">
        <v>193</v>
      </c>
      <c r="I33" s="154" t="s">
        <v>194</v>
      </c>
      <c r="J33" s="155"/>
      <c r="K33" s="156"/>
    </row>
    <row r="34" spans="1:11" ht="15.75" x14ac:dyDescent="0.25">
      <c r="A34" s="161"/>
      <c r="B34" s="35" t="s">
        <v>24</v>
      </c>
      <c r="C34" s="36"/>
      <c r="D34" s="21"/>
      <c r="E34" s="101"/>
      <c r="F34" s="101"/>
      <c r="G34" s="101"/>
      <c r="H34" s="101"/>
      <c r="I34" s="133"/>
      <c r="J34" s="133"/>
      <c r="K34" s="133"/>
    </row>
    <row r="35" spans="1:11" ht="15.75" x14ac:dyDescent="0.25">
      <c r="A35" s="161"/>
      <c r="B35" s="143" t="s">
        <v>17</v>
      </c>
      <c r="C35" s="144"/>
      <c r="D35" s="36">
        <v>0</v>
      </c>
      <c r="E35" s="102">
        <v>0</v>
      </c>
      <c r="F35" s="102">
        <v>0</v>
      </c>
      <c r="G35" s="102">
        <v>0</v>
      </c>
      <c r="H35" s="102">
        <v>0</v>
      </c>
      <c r="I35" s="140">
        <v>0</v>
      </c>
      <c r="J35" s="141"/>
      <c r="K35" s="142"/>
    </row>
    <row r="36" spans="1:11" ht="15.75" x14ac:dyDescent="0.25">
      <c r="A36" s="161"/>
      <c r="B36" s="143" t="s">
        <v>18</v>
      </c>
      <c r="C36" s="144"/>
      <c r="D36" s="102">
        <v>0</v>
      </c>
      <c r="E36" s="102">
        <v>0</v>
      </c>
      <c r="F36" s="102">
        <v>0</v>
      </c>
      <c r="G36" s="102">
        <v>0</v>
      </c>
      <c r="H36" s="102">
        <v>0</v>
      </c>
      <c r="I36" s="140">
        <v>0</v>
      </c>
      <c r="J36" s="141"/>
      <c r="K36" s="142"/>
    </row>
    <row r="37" spans="1:11" ht="15.75" x14ac:dyDescent="0.25">
      <c r="A37" s="161"/>
      <c r="B37" s="143" t="s">
        <v>19</v>
      </c>
      <c r="C37" s="144"/>
      <c r="D37" s="102">
        <v>0</v>
      </c>
      <c r="E37" s="102">
        <v>0</v>
      </c>
      <c r="F37" s="102">
        <v>0</v>
      </c>
      <c r="G37" s="102">
        <v>0</v>
      </c>
      <c r="H37" s="102">
        <v>0</v>
      </c>
      <c r="I37" s="140">
        <v>0</v>
      </c>
      <c r="J37" s="141"/>
      <c r="K37" s="142"/>
    </row>
    <row r="38" spans="1:11" ht="15.75" x14ac:dyDescent="0.25">
      <c r="A38" s="161"/>
      <c r="B38" s="143" t="s">
        <v>20</v>
      </c>
      <c r="C38" s="144"/>
      <c r="D38" s="102">
        <v>0</v>
      </c>
      <c r="E38" s="102">
        <v>0</v>
      </c>
      <c r="F38" s="102">
        <v>0</v>
      </c>
      <c r="G38" s="102">
        <v>0</v>
      </c>
      <c r="H38" s="102">
        <v>0</v>
      </c>
      <c r="I38" s="140">
        <v>0</v>
      </c>
      <c r="J38" s="141"/>
      <c r="K38" s="142"/>
    </row>
    <row r="39" spans="1:11" ht="15.75" x14ac:dyDescent="0.25">
      <c r="A39" s="161"/>
      <c r="B39" s="139" t="s">
        <v>21</v>
      </c>
      <c r="C39" s="139"/>
      <c r="D39" s="102">
        <v>0</v>
      </c>
      <c r="E39" s="102">
        <v>0</v>
      </c>
      <c r="F39" s="102">
        <v>0</v>
      </c>
      <c r="G39" s="102">
        <v>0</v>
      </c>
      <c r="H39" s="102">
        <v>0</v>
      </c>
      <c r="I39" s="140">
        <v>0</v>
      </c>
      <c r="J39" s="141"/>
      <c r="K39" s="142"/>
    </row>
    <row r="40" spans="1:11" ht="15.75" x14ac:dyDescent="0.25">
      <c r="A40" s="161"/>
      <c r="B40" s="35" t="s">
        <v>25</v>
      </c>
      <c r="C40" s="36"/>
      <c r="D40" s="102"/>
      <c r="E40" s="101"/>
      <c r="F40" s="101"/>
      <c r="G40" s="101"/>
      <c r="H40" s="101"/>
      <c r="I40" s="133"/>
      <c r="J40" s="133"/>
      <c r="K40" s="133"/>
    </row>
    <row r="41" spans="1:11" ht="15.75" x14ac:dyDescent="0.25">
      <c r="A41" s="161"/>
      <c r="B41" s="143" t="s">
        <v>17</v>
      </c>
      <c r="C41" s="144"/>
      <c r="D41" s="36"/>
      <c r="E41" s="102">
        <v>0</v>
      </c>
      <c r="F41" s="102">
        <v>0</v>
      </c>
      <c r="G41" s="102">
        <v>0</v>
      </c>
      <c r="H41" s="102">
        <v>0</v>
      </c>
      <c r="I41" s="140">
        <v>0</v>
      </c>
      <c r="J41" s="141"/>
      <c r="K41" s="142"/>
    </row>
    <row r="42" spans="1:11" ht="15.75" x14ac:dyDescent="0.25">
      <c r="A42" s="161"/>
      <c r="B42" s="143" t="s">
        <v>18</v>
      </c>
      <c r="C42" s="144"/>
      <c r="D42" s="102">
        <v>0</v>
      </c>
      <c r="E42" s="102">
        <v>0</v>
      </c>
      <c r="F42" s="102">
        <v>0</v>
      </c>
      <c r="G42" s="102">
        <v>0</v>
      </c>
      <c r="H42" s="102">
        <v>0</v>
      </c>
      <c r="I42" s="140">
        <v>0</v>
      </c>
      <c r="J42" s="141"/>
      <c r="K42" s="142"/>
    </row>
    <row r="43" spans="1:11" ht="15.75" x14ac:dyDescent="0.25">
      <c r="A43" s="161"/>
      <c r="B43" s="143" t="s">
        <v>19</v>
      </c>
      <c r="C43" s="144"/>
      <c r="D43" s="102">
        <v>0</v>
      </c>
      <c r="E43" s="102">
        <v>0</v>
      </c>
      <c r="F43" s="102">
        <v>0</v>
      </c>
      <c r="G43" s="102">
        <v>0</v>
      </c>
      <c r="H43" s="102">
        <v>0</v>
      </c>
      <c r="I43" s="140">
        <v>0</v>
      </c>
      <c r="J43" s="141"/>
      <c r="K43" s="142"/>
    </row>
    <row r="44" spans="1:11" ht="15.75" x14ac:dyDescent="0.25">
      <c r="A44" s="161"/>
      <c r="B44" s="166" t="s">
        <v>20</v>
      </c>
      <c r="C44" s="166"/>
      <c r="D44" s="102">
        <v>0</v>
      </c>
      <c r="E44" s="102">
        <v>0</v>
      </c>
      <c r="F44" s="102">
        <v>0</v>
      </c>
      <c r="G44" s="102">
        <v>0</v>
      </c>
      <c r="H44" s="102">
        <v>0</v>
      </c>
      <c r="I44" s="140">
        <v>0</v>
      </c>
      <c r="J44" s="141"/>
      <c r="K44" s="142"/>
    </row>
    <row r="45" spans="1:11" ht="16.5" thickBot="1" x14ac:dyDescent="0.3">
      <c r="A45" s="162"/>
      <c r="B45" s="167" t="s">
        <v>21</v>
      </c>
      <c r="C45" s="167"/>
      <c r="D45" s="78">
        <v>0</v>
      </c>
      <c r="E45" s="78">
        <v>0</v>
      </c>
      <c r="F45" s="78">
        <v>0</v>
      </c>
      <c r="G45" s="78">
        <v>0</v>
      </c>
      <c r="H45" s="78">
        <v>0</v>
      </c>
      <c r="I45" s="168">
        <v>0</v>
      </c>
      <c r="J45" s="169"/>
      <c r="K45" s="170"/>
    </row>
    <row r="46" spans="1:11" ht="15.75" x14ac:dyDescent="0.25">
      <c r="A46" s="145" t="s">
        <v>26</v>
      </c>
      <c r="B46" s="146"/>
      <c r="C46" s="147"/>
      <c r="D46" s="134" t="s">
        <v>22</v>
      </c>
      <c r="E46" s="134"/>
      <c r="F46" s="134"/>
      <c r="G46" s="134"/>
      <c r="H46" s="134"/>
      <c r="I46" s="134"/>
      <c r="J46" s="134"/>
      <c r="K46" s="134"/>
    </row>
    <row r="47" spans="1:11" ht="15.75" x14ac:dyDescent="0.25">
      <c r="A47" s="148"/>
      <c r="B47" s="149"/>
      <c r="C47" s="150"/>
      <c r="D47" s="100" t="s">
        <v>17</v>
      </c>
      <c r="E47" s="77" t="s">
        <v>176</v>
      </c>
      <c r="F47" s="77" t="s">
        <v>177</v>
      </c>
      <c r="G47" s="77" t="s">
        <v>178</v>
      </c>
      <c r="H47" s="77" t="s">
        <v>193</v>
      </c>
      <c r="I47" s="154" t="s">
        <v>194</v>
      </c>
      <c r="J47" s="155"/>
      <c r="K47" s="156"/>
    </row>
    <row r="48" spans="1:11" ht="16.5" thickBot="1" x14ac:dyDescent="0.3">
      <c r="A48" s="151"/>
      <c r="B48" s="152"/>
      <c r="C48" s="153"/>
      <c r="D48" s="21">
        <v>0</v>
      </c>
      <c r="E48" s="26">
        <v>0</v>
      </c>
      <c r="F48" s="26">
        <v>0</v>
      </c>
      <c r="G48" s="26">
        <v>0</v>
      </c>
      <c r="H48" s="26">
        <v>0</v>
      </c>
      <c r="I48" s="157">
        <v>0</v>
      </c>
      <c r="J48" s="158"/>
      <c r="K48" s="159"/>
    </row>
  </sheetData>
  <mergeCells count="63">
    <mergeCell ref="D46:K46"/>
    <mergeCell ref="I47:K47"/>
    <mergeCell ref="I48:K48"/>
    <mergeCell ref="J2:K2"/>
    <mergeCell ref="B43:C43"/>
    <mergeCell ref="I43:K43"/>
    <mergeCell ref="B44:C44"/>
    <mergeCell ref="I44:K44"/>
    <mergeCell ref="B45:C45"/>
    <mergeCell ref="I45:K45"/>
    <mergeCell ref="I39:K39"/>
    <mergeCell ref="I40:K40"/>
    <mergeCell ref="B41:C41"/>
    <mergeCell ref="I41:K41"/>
    <mergeCell ref="B42:C42"/>
    <mergeCell ref="I42:K42"/>
    <mergeCell ref="I31:K31"/>
    <mergeCell ref="A32:A45"/>
    <mergeCell ref="B32:C33"/>
    <mergeCell ref="D32:K32"/>
    <mergeCell ref="I33:K33"/>
    <mergeCell ref="I34:K34"/>
    <mergeCell ref="B35:C35"/>
    <mergeCell ref="I35:K35"/>
    <mergeCell ref="B36:C36"/>
    <mergeCell ref="I36:K36"/>
    <mergeCell ref="B37:C37"/>
    <mergeCell ref="I37:K37"/>
    <mergeCell ref="B38:C38"/>
    <mergeCell ref="I38:K38"/>
    <mergeCell ref="B39:C39"/>
    <mergeCell ref="C17:C18"/>
    <mergeCell ref="D17:D18"/>
    <mergeCell ref="E17:K17"/>
    <mergeCell ref="A25:A31"/>
    <mergeCell ref="B25:C26"/>
    <mergeCell ref="D25:K25"/>
    <mergeCell ref="I26:K26"/>
    <mergeCell ref="B27:C27"/>
    <mergeCell ref="I27:K27"/>
    <mergeCell ref="B28:C28"/>
    <mergeCell ref="I28:K28"/>
    <mergeCell ref="B29:C29"/>
    <mergeCell ref="I29:K29"/>
    <mergeCell ref="B30:C30"/>
    <mergeCell ref="I30:K30"/>
    <mergeCell ref="B31:C31"/>
    <mergeCell ref="A46:C48"/>
    <mergeCell ref="A17:A24"/>
    <mergeCell ref="N2:O2"/>
    <mergeCell ref="N3:O3"/>
    <mergeCell ref="N4:O4"/>
    <mergeCell ref="A8:K8"/>
    <mergeCell ref="B9:C9"/>
    <mergeCell ref="E9:K9"/>
    <mergeCell ref="B10:K10"/>
    <mergeCell ref="B11:K11"/>
    <mergeCell ref="B12:K12"/>
    <mergeCell ref="B13:K13"/>
    <mergeCell ref="B14:K14"/>
    <mergeCell ref="B15:K15"/>
    <mergeCell ref="B16:K16"/>
    <mergeCell ref="B17:B18"/>
  </mergeCells>
  <pageMargins left="0.39370078740157483" right="0.39370078740157483" top="1.1811023622047245" bottom="0.78740157480314965" header="0.31496062992125984" footer="0.31496062992125984"/>
  <pageSetup paperSize="9" scale="46" firstPageNumber="2" fitToHeight="5" orientation="landscape" useFirstPageNumber="1" verticalDpi="180" r:id="rId1"/>
  <headerFooter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4"/>
  <sheetViews>
    <sheetView tabSelected="1" topLeftCell="C1" zoomScale="110" zoomScaleNormal="110" workbookViewId="0">
      <selection activeCell="G4" sqref="G4"/>
    </sheetView>
  </sheetViews>
  <sheetFormatPr defaultRowHeight="15" x14ac:dyDescent="0.25"/>
  <cols>
    <col min="1" max="1" width="10.140625" style="15" customWidth="1"/>
    <col min="2" max="2" width="30.140625" style="15" customWidth="1"/>
    <col min="3" max="3" width="32.42578125" style="15" customWidth="1"/>
    <col min="4" max="6" width="16.28515625" style="15" customWidth="1"/>
    <col min="7" max="7" width="13.140625" style="15" customWidth="1"/>
    <col min="8" max="8" width="16.140625" style="15" customWidth="1"/>
    <col min="9" max="9" width="13.5703125" style="98" customWidth="1"/>
    <col min="10" max="10" width="13.7109375" style="98" customWidth="1"/>
    <col min="11" max="11" width="13.140625" style="98" customWidth="1"/>
    <col min="12" max="12" width="12.140625" style="98" customWidth="1"/>
    <col min="13" max="13" width="13" style="15" customWidth="1"/>
    <col min="14" max="14" width="13.28515625" style="15" customWidth="1"/>
    <col min="15" max="15" width="12.28515625" style="15" customWidth="1"/>
    <col min="16" max="16" width="11.85546875" style="15" customWidth="1"/>
    <col min="17" max="17" width="13" style="15" customWidth="1"/>
    <col min="18" max="16384" width="9.140625" style="15"/>
  </cols>
  <sheetData>
    <row r="1" spans="1:17" x14ac:dyDescent="0.25">
      <c r="P1" s="14"/>
      <c r="Q1" s="99" t="s">
        <v>175</v>
      </c>
    </row>
    <row r="2" spans="1:17" x14ac:dyDescent="0.25">
      <c r="P2" s="208" t="s">
        <v>173</v>
      </c>
      <c r="Q2" s="208"/>
    </row>
    <row r="3" spans="1:17" x14ac:dyDescent="0.25">
      <c r="P3" s="209" t="s">
        <v>174</v>
      </c>
      <c r="Q3" s="209"/>
    </row>
    <row r="4" spans="1:17" x14ac:dyDescent="0.25">
      <c r="P4" s="209" t="s">
        <v>195</v>
      </c>
      <c r="Q4" s="209"/>
    </row>
    <row r="5" spans="1:17" x14ac:dyDescent="0.25">
      <c r="P5" s="107"/>
      <c r="Q5" s="107"/>
    </row>
    <row r="6" spans="1:17" ht="18.75" x14ac:dyDescent="0.3">
      <c r="P6" s="107"/>
      <c r="Q6" s="111" t="s">
        <v>179</v>
      </c>
    </row>
    <row r="7" spans="1:17" ht="18.75" x14ac:dyDescent="0.3">
      <c r="C7" s="210" t="s">
        <v>180</v>
      </c>
      <c r="D7" s="210"/>
      <c r="E7" s="210"/>
      <c r="F7" s="210"/>
      <c r="G7" s="210"/>
      <c r="H7" s="210"/>
      <c r="I7" s="210"/>
      <c r="J7" s="210"/>
      <c r="K7" s="210"/>
      <c r="L7" s="210"/>
      <c r="Q7" s="93"/>
    </row>
    <row r="9" spans="1:17" s="14" customFormat="1" ht="15" customHeight="1" x14ac:dyDescent="0.25">
      <c r="A9" s="211" t="s">
        <v>181</v>
      </c>
      <c r="B9" s="211" t="s">
        <v>182</v>
      </c>
      <c r="C9" s="214" t="s">
        <v>115</v>
      </c>
      <c r="D9" s="211" t="s">
        <v>16</v>
      </c>
      <c r="E9" s="217" t="s">
        <v>116</v>
      </c>
      <c r="F9" s="218"/>
      <c r="G9" s="218"/>
      <c r="H9" s="218"/>
      <c r="I9" s="218"/>
      <c r="J9" s="218"/>
      <c r="K9" s="218"/>
      <c r="L9" s="218"/>
      <c r="M9" s="218"/>
      <c r="N9" s="218"/>
      <c r="O9" s="218"/>
      <c r="P9" s="218"/>
      <c r="Q9" s="219"/>
    </row>
    <row r="10" spans="1:17" s="14" customFormat="1" ht="9" customHeight="1" x14ac:dyDescent="0.25">
      <c r="A10" s="212"/>
      <c r="B10" s="212"/>
      <c r="C10" s="215"/>
      <c r="D10" s="212"/>
      <c r="E10" s="220"/>
      <c r="F10" s="221"/>
      <c r="G10" s="221"/>
      <c r="H10" s="221"/>
      <c r="I10" s="221"/>
      <c r="J10" s="221"/>
      <c r="K10" s="221"/>
      <c r="L10" s="221"/>
      <c r="M10" s="221"/>
      <c r="N10" s="221"/>
      <c r="O10" s="221"/>
      <c r="P10" s="221"/>
      <c r="Q10" s="222"/>
    </row>
    <row r="11" spans="1:17" ht="12.75" customHeight="1" x14ac:dyDescent="0.25">
      <c r="A11" s="212"/>
      <c r="B11" s="212"/>
      <c r="C11" s="215"/>
      <c r="D11" s="212"/>
      <c r="E11" s="223" t="s">
        <v>17</v>
      </c>
      <c r="F11" s="225" t="s">
        <v>117</v>
      </c>
      <c r="G11" s="226"/>
      <c r="H11" s="226"/>
      <c r="I11" s="226"/>
      <c r="J11" s="226"/>
      <c r="K11" s="226"/>
      <c r="L11" s="226"/>
      <c r="M11" s="226"/>
      <c r="N11" s="226"/>
      <c r="O11" s="226"/>
      <c r="P11" s="226"/>
      <c r="Q11" s="227"/>
    </row>
    <row r="12" spans="1:17" ht="24" customHeight="1" x14ac:dyDescent="0.25">
      <c r="A12" s="213"/>
      <c r="B12" s="213"/>
      <c r="C12" s="216"/>
      <c r="D12" s="213"/>
      <c r="E12" s="224"/>
      <c r="F12" s="41" t="s">
        <v>118</v>
      </c>
      <c r="G12" s="41" t="s">
        <v>119</v>
      </c>
      <c r="H12" s="41" t="s">
        <v>120</v>
      </c>
      <c r="I12" s="41" t="s">
        <v>121</v>
      </c>
      <c r="J12" s="41" t="s">
        <v>122</v>
      </c>
      <c r="K12" s="41" t="s">
        <v>123</v>
      </c>
      <c r="L12" s="41" t="s">
        <v>124</v>
      </c>
      <c r="M12" s="41" t="s">
        <v>125</v>
      </c>
      <c r="N12" s="42" t="s">
        <v>126</v>
      </c>
      <c r="O12" s="42" t="s">
        <v>127</v>
      </c>
      <c r="P12" s="41" t="s">
        <v>128</v>
      </c>
      <c r="Q12" s="41" t="s">
        <v>129</v>
      </c>
    </row>
    <row r="13" spans="1:17" x14ac:dyDescent="0.25">
      <c r="A13" s="43">
        <v>1</v>
      </c>
      <c r="B13" s="43">
        <v>2</v>
      </c>
      <c r="C13" s="43">
        <v>3</v>
      </c>
      <c r="D13" s="43">
        <v>4</v>
      </c>
      <c r="E13" s="43">
        <v>5</v>
      </c>
      <c r="F13" s="43">
        <v>6</v>
      </c>
      <c r="G13" s="43">
        <v>7</v>
      </c>
      <c r="H13" s="43">
        <v>8</v>
      </c>
      <c r="I13" s="43">
        <v>9</v>
      </c>
      <c r="J13" s="43">
        <v>10</v>
      </c>
      <c r="K13" s="43">
        <v>11</v>
      </c>
      <c r="L13" s="43">
        <v>12</v>
      </c>
      <c r="M13" s="43">
        <v>13</v>
      </c>
      <c r="N13" s="43">
        <v>14</v>
      </c>
      <c r="O13" s="43">
        <v>15</v>
      </c>
      <c r="P13" s="43">
        <v>16</v>
      </c>
      <c r="Q13" s="43">
        <v>17</v>
      </c>
    </row>
    <row r="14" spans="1:17" ht="15" customHeight="1" x14ac:dyDescent="0.25">
      <c r="A14" s="229" t="s">
        <v>110</v>
      </c>
      <c r="B14" s="232" t="s">
        <v>130</v>
      </c>
      <c r="C14" s="233" t="s">
        <v>189</v>
      </c>
      <c r="D14" s="80" t="s">
        <v>40</v>
      </c>
      <c r="E14" s="44">
        <f>F14+G14+H14+I14+J14+K14+L14+M14+N14+O14+P14+Q14</f>
        <v>4135267.0500000003</v>
      </c>
      <c r="F14" s="44">
        <f>F15+F16+F17+F18</f>
        <v>1003874.54</v>
      </c>
      <c r="G14" s="44">
        <f t="shared" ref="G14:Q14" si="0">G15+G16+G17+G18</f>
        <v>0</v>
      </c>
      <c r="H14" s="44">
        <f t="shared" si="0"/>
        <v>492992.5</v>
      </c>
      <c r="I14" s="44">
        <f t="shared" si="0"/>
        <v>663951.28</v>
      </c>
      <c r="J14" s="44">
        <f>J15+J16+J17+J18</f>
        <v>988542.71</v>
      </c>
      <c r="K14" s="44">
        <f t="shared" si="0"/>
        <v>985906.02</v>
      </c>
      <c r="L14" s="44">
        <f t="shared" si="0"/>
        <v>0</v>
      </c>
      <c r="M14" s="44">
        <f t="shared" si="0"/>
        <v>0</v>
      </c>
      <c r="N14" s="44">
        <f t="shared" si="0"/>
        <v>0</v>
      </c>
      <c r="O14" s="44">
        <f t="shared" si="0"/>
        <v>0</v>
      </c>
      <c r="P14" s="44">
        <f t="shared" si="0"/>
        <v>0</v>
      </c>
      <c r="Q14" s="44">
        <f t="shared" si="0"/>
        <v>0</v>
      </c>
    </row>
    <row r="15" spans="1:17" ht="15" customHeight="1" x14ac:dyDescent="0.25">
      <c r="A15" s="230"/>
      <c r="B15" s="232"/>
      <c r="C15" s="234"/>
      <c r="D15" s="45" t="s">
        <v>18</v>
      </c>
      <c r="E15" s="46">
        <f>F15+G15+H15+I15+J15+K15+N15+Q15</f>
        <v>0</v>
      </c>
      <c r="F15" s="46">
        <f>G15+H15+I15+J15+K15+N15+Q15+R15</f>
        <v>0</v>
      </c>
      <c r="G15" s="46">
        <f>H15+I15+J15+K15+N15+Q15+R15+S15</f>
        <v>0</v>
      </c>
      <c r="H15" s="46">
        <f>I15+J15+K15+N15+Q15+R15+S15+T15</f>
        <v>0</v>
      </c>
      <c r="I15" s="46">
        <f>J15+K15+N15+Q15+R15+S15+T15+U15</f>
        <v>0</v>
      </c>
      <c r="J15" s="46">
        <f>K15+N15+Q15+R15+S15+T15+U15+V15</f>
        <v>0</v>
      </c>
      <c r="K15" s="46">
        <f t="shared" ref="K15:O15" si="1">N15+Q15+R15+S15+T15+U15+V15+W15</f>
        <v>0</v>
      </c>
      <c r="L15" s="46">
        <f t="shared" si="1"/>
        <v>0</v>
      </c>
      <c r="M15" s="46">
        <f t="shared" si="1"/>
        <v>0</v>
      </c>
      <c r="N15" s="46">
        <f t="shared" si="1"/>
        <v>0</v>
      </c>
      <c r="O15" s="46">
        <f t="shared" si="1"/>
        <v>0</v>
      </c>
      <c r="P15" s="46">
        <f>S15+V15+W15+X15+Y15+Z15+AA15+AB15</f>
        <v>0</v>
      </c>
      <c r="Q15" s="46">
        <f>T15+W15+X15+Y15+Z15+AA15+AB15+AC15</f>
        <v>0</v>
      </c>
    </row>
    <row r="16" spans="1:17" ht="22.5" x14ac:dyDescent="0.25">
      <c r="A16" s="230"/>
      <c r="B16" s="232"/>
      <c r="C16" s="234"/>
      <c r="D16" s="47" t="s">
        <v>19</v>
      </c>
      <c r="E16" s="46">
        <f>F16+G16+H16+I16+J16+K16+N16+Q16</f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</row>
    <row r="17" spans="1:17" x14ac:dyDescent="0.25">
      <c r="A17" s="230"/>
      <c r="B17" s="232"/>
      <c r="C17" s="234"/>
      <c r="D17" s="47" t="s">
        <v>20</v>
      </c>
      <c r="E17" s="48">
        <f>F17+G17+H17+I17+J17+K17+L17+M17+N17+O17+P17+Q17</f>
        <v>4135267.0500000003</v>
      </c>
      <c r="F17" s="48">
        <v>1003874.54</v>
      </c>
      <c r="G17" s="48">
        <v>0</v>
      </c>
      <c r="H17" s="48">
        <v>492992.5</v>
      </c>
      <c r="I17" s="48">
        <v>663951.28</v>
      </c>
      <c r="J17" s="48">
        <v>988542.71</v>
      </c>
      <c r="K17" s="48">
        <v>985906.02</v>
      </c>
      <c r="L17" s="48">
        <v>0</v>
      </c>
      <c r="M17" s="48">
        <v>0</v>
      </c>
      <c r="N17" s="48">
        <v>0</v>
      </c>
      <c r="O17" s="48">
        <v>0</v>
      </c>
      <c r="P17" s="48">
        <v>0</v>
      </c>
      <c r="Q17" s="48">
        <v>0</v>
      </c>
    </row>
    <row r="18" spans="1:17" ht="22.5" x14ac:dyDescent="0.25">
      <c r="A18" s="231"/>
      <c r="B18" s="232"/>
      <c r="C18" s="235"/>
      <c r="D18" s="47" t="s">
        <v>21</v>
      </c>
      <c r="E18" s="49">
        <f>F18+G18+H18+I18+J18+K18+N18+Q18</f>
        <v>0</v>
      </c>
      <c r="F18" s="48">
        <v>0</v>
      </c>
      <c r="G18" s="48">
        <v>0</v>
      </c>
      <c r="H18" s="48">
        <v>0</v>
      </c>
      <c r="I18" s="48">
        <v>0</v>
      </c>
      <c r="J18" s="48">
        <v>0</v>
      </c>
      <c r="K18" s="48">
        <v>0</v>
      </c>
      <c r="L18" s="48">
        <v>0</v>
      </c>
      <c r="M18" s="48">
        <v>0</v>
      </c>
      <c r="N18" s="48">
        <v>0</v>
      </c>
      <c r="O18" s="48">
        <v>0</v>
      </c>
      <c r="P18" s="48">
        <v>0</v>
      </c>
      <c r="Q18" s="48">
        <v>0</v>
      </c>
    </row>
    <row r="19" spans="1:17" x14ac:dyDescent="0.25">
      <c r="A19" s="230">
        <v>2</v>
      </c>
      <c r="B19" s="243" t="s">
        <v>131</v>
      </c>
      <c r="C19" s="264" t="s">
        <v>190</v>
      </c>
      <c r="D19" s="81" t="s">
        <v>40</v>
      </c>
      <c r="E19" s="51">
        <f>F19+G19+H19+I19+J19+K19+L19+M19+N19+O19+P19+Q19</f>
        <v>89145241.540000007</v>
      </c>
      <c r="F19" s="52">
        <f t="shared" ref="F19:Q19" si="2">F20+F21+F22+F23</f>
        <v>6851331.0800000001</v>
      </c>
      <c r="G19" s="53">
        <f t="shared" si="2"/>
        <v>2445490.7999999998</v>
      </c>
      <c r="H19" s="53">
        <f>H20+H21+H22+H23</f>
        <v>6742924.4700000007</v>
      </c>
      <c r="I19" s="53">
        <f t="shared" si="2"/>
        <v>8044428.8100000005</v>
      </c>
      <c r="J19" s="53">
        <f t="shared" si="2"/>
        <v>8668888.1600000001</v>
      </c>
      <c r="K19" s="53">
        <f t="shared" si="2"/>
        <v>10570974.879999999</v>
      </c>
      <c r="L19" s="53">
        <f t="shared" si="2"/>
        <v>11302098.890000001</v>
      </c>
      <c r="M19" s="53">
        <f t="shared" si="2"/>
        <v>11165420.890000001</v>
      </c>
      <c r="N19" s="53">
        <f t="shared" si="2"/>
        <v>5838420.8899999997</v>
      </c>
      <c r="O19" s="53">
        <f t="shared" si="2"/>
        <v>5838420.8899999997</v>
      </c>
      <c r="P19" s="53">
        <f t="shared" si="2"/>
        <v>5838420.8899999997</v>
      </c>
      <c r="Q19" s="53">
        <f t="shared" si="2"/>
        <v>5838420.8899999997</v>
      </c>
    </row>
    <row r="20" spans="1:17" ht="15" customHeight="1" x14ac:dyDescent="0.25">
      <c r="A20" s="230"/>
      <c r="B20" s="243"/>
      <c r="C20" s="264"/>
      <c r="D20" s="45" t="s">
        <v>18</v>
      </c>
      <c r="E20" s="46">
        <f>F20+G20+H20+I20+J20+K20+N20+Q20</f>
        <v>0</v>
      </c>
      <c r="F20" s="46">
        <f>G20+H20+I20+J20+K20+N20+Q20+R20</f>
        <v>0</v>
      </c>
      <c r="G20" s="46">
        <f>H20+I20+J20+K20+N20+Q20+R20+S20</f>
        <v>0</v>
      </c>
      <c r="H20" s="46">
        <f>I20+J20+K20+N20+Q20+R20+S20+T20</f>
        <v>0</v>
      </c>
      <c r="I20" s="46">
        <f>J20+K20+N20+Q20+R20+S20+T20+U20</f>
        <v>0</v>
      </c>
      <c r="J20" s="46">
        <f>K20+N20+Q20+R20+S20+T20+U20+V20</f>
        <v>0</v>
      </c>
      <c r="K20" s="46">
        <f t="shared" ref="K20:P20" si="3">N20+Q20+R20+S20+T20+U20+V20+W20</f>
        <v>0</v>
      </c>
      <c r="L20" s="46">
        <f t="shared" si="3"/>
        <v>0</v>
      </c>
      <c r="M20" s="46">
        <f t="shared" si="3"/>
        <v>0</v>
      </c>
      <c r="N20" s="46">
        <f t="shared" si="3"/>
        <v>0</v>
      </c>
      <c r="O20" s="46">
        <f t="shared" si="3"/>
        <v>0</v>
      </c>
      <c r="P20" s="46">
        <f t="shared" si="3"/>
        <v>0</v>
      </c>
      <c r="Q20" s="46">
        <f>R20+S20+T20+U20+V20+W20+X20+Y20</f>
        <v>0</v>
      </c>
    </row>
    <row r="21" spans="1:17" ht="22.5" x14ac:dyDescent="0.25">
      <c r="A21" s="230"/>
      <c r="B21" s="243"/>
      <c r="C21" s="264"/>
      <c r="D21" s="47" t="s">
        <v>19</v>
      </c>
      <c r="E21" s="50">
        <f>F21+G21+H21+I21+J21+K21+L21+M21+N21+O21+P21+Q21</f>
        <v>32009900</v>
      </c>
      <c r="F21" s="50">
        <v>2329500</v>
      </c>
      <c r="G21" s="50">
        <v>1589600</v>
      </c>
      <c r="H21" s="55">
        <v>2912600</v>
      </c>
      <c r="I21" s="50">
        <v>4343000</v>
      </c>
      <c r="J21" s="50">
        <v>4854200</v>
      </c>
      <c r="K21" s="50">
        <v>5327000</v>
      </c>
      <c r="L21" s="50">
        <v>5327000</v>
      </c>
      <c r="M21" s="48">
        <v>5327000</v>
      </c>
      <c r="N21" s="48">
        <v>0</v>
      </c>
      <c r="O21" s="48">
        <v>0</v>
      </c>
      <c r="P21" s="48">
        <v>0</v>
      </c>
      <c r="Q21" s="48">
        <v>0</v>
      </c>
    </row>
    <row r="22" spans="1:17" ht="15.75" customHeight="1" x14ac:dyDescent="0.25">
      <c r="A22" s="230"/>
      <c r="B22" s="243"/>
      <c r="C22" s="264"/>
      <c r="D22" s="47" t="s">
        <v>20</v>
      </c>
      <c r="E22" s="54">
        <f>F22+G22+H22+I22+J22+K22+L22+M22+N22+O22+P22+Q22</f>
        <v>57135341.539999999</v>
      </c>
      <c r="F22" s="55">
        <v>4521831.08</v>
      </c>
      <c r="G22" s="55">
        <v>855890.8</v>
      </c>
      <c r="H22" s="55">
        <v>3830324.47</v>
      </c>
      <c r="I22" s="54">
        <v>3701428.81</v>
      </c>
      <c r="J22" s="54">
        <v>3814688.16</v>
      </c>
      <c r="K22" s="54">
        <v>5243974.88</v>
      </c>
      <c r="L22" s="54">
        <f>5383210+591888.89</f>
        <v>5975098.8899999997</v>
      </c>
      <c r="M22" s="54">
        <v>5838420.8899999997</v>
      </c>
      <c r="N22" s="54">
        <f t="shared" ref="N22:Q22" si="4">M22</f>
        <v>5838420.8899999997</v>
      </c>
      <c r="O22" s="54">
        <f t="shared" si="4"/>
        <v>5838420.8899999997</v>
      </c>
      <c r="P22" s="54">
        <f t="shared" si="4"/>
        <v>5838420.8899999997</v>
      </c>
      <c r="Q22" s="48">
        <f t="shared" si="4"/>
        <v>5838420.8899999997</v>
      </c>
    </row>
    <row r="23" spans="1:17" ht="24" customHeight="1" x14ac:dyDescent="0.25">
      <c r="A23" s="230"/>
      <c r="B23" s="243"/>
      <c r="C23" s="264"/>
      <c r="D23" s="56" t="s">
        <v>21</v>
      </c>
      <c r="E23" s="57">
        <f>F23+G23+H23+I23+J23+K23+N23+Q23</f>
        <v>0</v>
      </c>
      <c r="F23" s="57">
        <v>0</v>
      </c>
      <c r="G23" s="57">
        <v>0</v>
      </c>
      <c r="H23" s="57">
        <v>0</v>
      </c>
      <c r="I23" s="57">
        <v>0</v>
      </c>
      <c r="J23" s="57">
        <v>0</v>
      </c>
      <c r="K23" s="57">
        <v>0</v>
      </c>
      <c r="L23" s="57">
        <v>0</v>
      </c>
      <c r="M23" s="57">
        <v>0</v>
      </c>
      <c r="N23" s="57">
        <v>0</v>
      </c>
      <c r="O23" s="57">
        <v>0</v>
      </c>
      <c r="P23" s="57">
        <v>0</v>
      </c>
      <c r="Q23" s="57">
        <v>0</v>
      </c>
    </row>
    <row r="24" spans="1:17" x14ac:dyDescent="0.25">
      <c r="A24" s="229" t="s">
        <v>27</v>
      </c>
      <c r="B24" s="256" t="s">
        <v>132</v>
      </c>
      <c r="C24" s="239" t="s">
        <v>191</v>
      </c>
      <c r="D24" s="58" t="s">
        <v>40</v>
      </c>
      <c r="E24" s="54">
        <f>F24+G24+H24+I24+J24+K24+L24+M24+N24+O24+P24+Q24</f>
        <v>30766970.310000002</v>
      </c>
      <c r="F24" s="54">
        <f t="shared" ref="F24:I24" si="5">F25+F26+F27+F28</f>
        <v>2911875</v>
      </c>
      <c r="G24" s="54">
        <f t="shared" si="5"/>
        <v>1589758.98</v>
      </c>
      <c r="H24" s="55">
        <f t="shared" si="5"/>
        <v>3325519.66</v>
      </c>
      <c r="I24" s="54">
        <f t="shared" si="5"/>
        <v>5116590</v>
      </c>
      <c r="J24" s="54">
        <f>J25+J26+J27+J28</f>
        <v>5393560</v>
      </c>
      <c r="K24" s="54">
        <f>K25+K26+K27+K28</f>
        <v>5918888.8899999997</v>
      </c>
      <c r="L24" s="54">
        <f>L26+L27</f>
        <v>5918888.8899999997</v>
      </c>
      <c r="M24" s="108">
        <f>M25+M27+M28</f>
        <v>591888.89</v>
      </c>
      <c r="N24" s="57">
        <f t="shared" ref="N24:Q24" si="6">O24+P24+Q24+R24+S24+T24+W24+Z24</f>
        <v>0</v>
      </c>
      <c r="O24" s="57">
        <f t="shared" si="6"/>
        <v>0</v>
      </c>
      <c r="P24" s="57">
        <f t="shared" si="6"/>
        <v>0</v>
      </c>
      <c r="Q24" s="57">
        <f t="shared" si="6"/>
        <v>0</v>
      </c>
    </row>
    <row r="25" spans="1:17" ht="15" customHeight="1" x14ac:dyDescent="0.25">
      <c r="A25" s="230"/>
      <c r="B25" s="243"/>
      <c r="C25" s="239"/>
      <c r="D25" s="45" t="s">
        <v>18</v>
      </c>
      <c r="E25" s="57">
        <f>F25+G25+H25+I25+J25+K25+N25+Q25</f>
        <v>0</v>
      </c>
      <c r="F25" s="57">
        <f t="shared" ref="F25:Q27" si="7">G25+H25+I25+J25+K25+L25+O25+R25</f>
        <v>0</v>
      </c>
      <c r="G25" s="57">
        <f t="shared" si="7"/>
        <v>0</v>
      </c>
      <c r="H25" s="57">
        <f t="shared" si="7"/>
        <v>0</v>
      </c>
      <c r="I25" s="57">
        <f t="shared" si="7"/>
        <v>0</v>
      </c>
      <c r="J25" s="57">
        <f t="shared" si="7"/>
        <v>0</v>
      </c>
      <c r="K25" s="57">
        <f t="shared" si="7"/>
        <v>0</v>
      </c>
      <c r="L25" s="57">
        <f t="shared" si="7"/>
        <v>0</v>
      </c>
      <c r="M25" s="57">
        <f t="shared" si="7"/>
        <v>0</v>
      </c>
      <c r="N25" s="57">
        <f t="shared" si="7"/>
        <v>0</v>
      </c>
      <c r="O25" s="57">
        <f t="shared" si="7"/>
        <v>0</v>
      </c>
      <c r="P25" s="57">
        <f t="shared" si="7"/>
        <v>0</v>
      </c>
      <c r="Q25" s="57">
        <f t="shared" si="7"/>
        <v>0</v>
      </c>
    </row>
    <row r="26" spans="1:17" ht="22.5" x14ac:dyDescent="0.25">
      <c r="A26" s="230"/>
      <c r="B26" s="243"/>
      <c r="C26" s="239"/>
      <c r="D26" s="47" t="s">
        <v>19</v>
      </c>
      <c r="E26" s="54">
        <f>F26+G26+H26+I26+J26+K26+L26+M26+N26+O26+P26+Q26</f>
        <v>32016000</v>
      </c>
      <c r="F26" s="54">
        <v>2329500</v>
      </c>
      <c r="G26" s="54">
        <v>1589600</v>
      </c>
      <c r="H26" s="55">
        <v>2912600</v>
      </c>
      <c r="I26" s="54">
        <v>4349100</v>
      </c>
      <c r="J26" s="54">
        <v>4854200</v>
      </c>
      <c r="K26" s="54">
        <v>5327000</v>
      </c>
      <c r="L26" s="54">
        <v>5327000</v>
      </c>
      <c r="M26" s="54">
        <v>5327000</v>
      </c>
      <c r="N26" s="57">
        <f t="shared" si="7"/>
        <v>0</v>
      </c>
      <c r="O26" s="57">
        <f t="shared" si="7"/>
        <v>0</v>
      </c>
      <c r="P26" s="57">
        <f t="shared" si="7"/>
        <v>0</v>
      </c>
      <c r="Q26" s="57">
        <f t="shared" si="7"/>
        <v>0</v>
      </c>
    </row>
    <row r="27" spans="1:17" x14ac:dyDescent="0.25">
      <c r="A27" s="230"/>
      <c r="B27" s="243"/>
      <c r="C27" s="239"/>
      <c r="D27" s="47" t="s">
        <v>20</v>
      </c>
      <c r="E27" s="54">
        <f>F27+G27+H27+I27+J27+K27+L27+M27+N27+O27+P27+Q27</f>
        <v>4077970.31</v>
      </c>
      <c r="F27" s="54">
        <v>582375</v>
      </c>
      <c r="G27" s="55">
        <v>158.97999999999999</v>
      </c>
      <c r="H27" s="55">
        <v>412919.66</v>
      </c>
      <c r="I27" s="54">
        <v>767490</v>
      </c>
      <c r="J27" s="54">
        <v>539360</v>
      </c>
      <c r="K27" s="54">
        <v>591888.89</v>
      </c>
      <c r="L27" s="108">
        <v>591888.89</v>
      </c>
      <c r="M27" s="108">
        <v>591888.89</v>
      </c>
      <c r="N27" s="57">
        <f t="shared" si="7"/>
        <v>0</v>
      </c>
      <c r="O27" s="57">
        <f t="shared" si="7"/>
        <v>0</v>
      </c>
      <c r="P27" s="57">
        <f t="shared" si="7"/>
        <v>0</v>
      </c>
      <c r="Q27" s="57">
        <f t="shared" si="7"/>
        <v>0</v>
      </c>
    </row>
    <row r="28" spans="1:17" ht="26.25" customHeight="1" x14ac:dyDescent="0.25">
      <c r="A28" s="231"/>
      <c r="B28" s="244"/>
      <c r="C28" s="239"/>
      <c r="D28" s="56" t="s">
        <v>21</v>
      </c>
      <c r="E28" s="57">
        <f>F28+G28+H28+I28+J28+K28+N28+Q28</f>
        <v>0</v>
      </c>
      <c r="F28" s="57">
        <f t="shared" ref="F28:Q28" si="8">G28+H28+I28+J28+K28+L28+O28+R28</f>
        <v>0</v>
      </c>
      <c r="G28" s="57">
        <f t="shared" si="8"/>
        <v>0</v>
      </c>
      <c r="H28" s="57">
        <f t="shared" si="8"/>
        <v>0</v>
      </c>
      <c r="I28" s="57">
        <f t="shared" si="8"/>
        <v>0</v>
      </c>
      <c r="J28" s="57">
        <f t="shared" si="8"/>
        <v>0</v>
      </c>
      <c r="K28" s="57">
        <f t="shared" si="8"/>
        <v>0</v>
      </c>
      <c r="L28" s="57">
        <f t="shared" si="8"/>
        <v>0</v>
      </c>
      <c r="M28" s="57">
        <f t="shared" si="8"/>
        <v>0</v>
      </c>
      <c r="N28" s="57">
        <f t="shared" si="8"/>
        <v>0</v>
      </c>
      <c r="O28" s="57">
        <f t="shared" si="8"/>
        <v>0</v>
      </c>
      <c r="P28" s="57">
        <f t="shared" si="8"/>
        <v>0</v>
      </c>
      <c r="Q28" s="57">
        <f t="shared" si="8"/>
        <v>0</v>
      </c>
    </row>
    <row r="29" spans="1:17" x14ac:dyDescent="0.25">
      <c r="A29" s="241">
        <v>3</v>
      </c>
      <c r="B29" s="243" t="s">
        <v>133</v>
      </c>
      <c r="C29" s="254" t="s">
        <v>192</v>
      </c>
      <c r="D29" s="80" t="s">
        <v>40</v>
      </c>
      <c r="E29" s="59">
        <f>E30+E31+E32+E33</f>
        <v>37482784.93</v>
      </c>
      <c r="F29" s="60">
        <f>F30+F31+F32+F33</f>
        <v>3417090.34</v>
      </c>
      <c r="G29" s="60">
        <f>G30+G31+G32+G33</f>
        <v>0</v>
      </c>
      <c r="H29" s="60">
        <f t="shared" ref="H29:Q29" si="9">H30+H31+H32+H33</f>
        <v>2974718.24</v>
      </c>
      <c r="I29" s="60">
        <f>I30+I31+I32+I33</f>
        <v>5862645.5199999996</v>
      </c>
      <c r="J29" s="60">
        <f t="shared" si="9"/>
        <v>6495268.8399999999</v>
      </c>
      <c r="K29" s="60">
        <f t="shared" si="9"/>
        <v>6517461.9900000002</v>
      </c>
      <c r="L29" s="60">
        <f t="shared" si="9"/>
        <v>6107800</v>
      </c>
      <c r="M29" s="60">
        <f t="shared" si="9"/>
        <v>6107800</v>
      </c>
      <c r="N29" s="60">
        <f t="shared" si="9"/>
        <v>0</v>
      </c>
      <c r="O29" s="60">
        <f t="shared" si="9"/>
        <v>0</v>
      </c>
      <c r="P29" s="60">
        <f t="shared" si="9"/>
        <v>0</v>
      </c>
      <c r="Q29" s="60">
        <f t="shared" si="9"/>
        <v>0</v>
      </c>
    </row>
    <row r="30" spans="1:17" ht="15" customHeight="1" x14ac:dyDescent="0.25">
      <c r="A30" s="241"/>
      <c r="B30" s="243"/>
      <c r="C30" s="254"/>
      <c r="D30" s="45" t="s">
        <v>18</v>
      </c>
      <c r="E30" s="46">
        <f>F30+G30+H30+I30+J30+K30+N30+Q30</f>
        <v>0</v>
      </c>
      <c r="F30" s="46">
        <f>G30+H30+I30+J30+K30+N30+Q30+R30</f>
        <v>0</v>
      </c>
      <c r="G30" s="46">
        <f>H30+I30+J30+K30+N30+Q30+R30+S30</f>
        <v>0</v>
      </c>
      <c r="H30" s="46">
        <f>I30+J30+K30+N30+Q30+R30+S30+T30</f>
        <v>0</v>
      </c>
      <c r="I30" s="97">
        <v>0</v>
      </c>
      <c r="J30" s="46">
        <f>K30+N30+Q30+R30+S30+T30+U30+V30</f>
        <v>0</v>
      </c>
      <c r="K30" s="46">
        <f t="shared" ref="K30:P30" si="10">N30+Q30+R30+S30+T30+U30+V30+W30</f>
        <v>0</v>
      </c>
      <c r="L30" s="46">
        <f t="shared" si="10"/>
        <v>0</v>
      </c>
      <c r="M30" s="46">
        <f t="shared" si="10"/>
        <v>0</v>
      </c>
      <c r="N30" s="46">
        <f t="shared" si="10"/>
        <v>0</v>
      </c>
      <c r="O30" s="46">
        <f t="shared" si="10"/>
        <v>0</v>
      </c>
      <c r="P30" s="46">
        <f t="shared" si="10"/>
        <v>0</v>
      </c>
      <c r="Q30" s="46">
        <f>R30+S30+T30+U30+V30+W30+X30+Y30</f>
        <v>0</v>
      </c>
    </row>
    <row r="31" spans="1:17" ht="22.5" x14ac:dyDescent="0.25">
      <c r="A31" s="241"/>
      <c r="B31" s="243"/>
      <c r="C31" s="254"/>
      <c r="D31" s="47" t="s">
        <v>19</v>
      </c>
      <c r="E31" s="50">
        <f>F31+G31+H31+I31+J31+K31+L31+M31+N31+O31+P31+Q31</f>
        <v>35317900</v>
      </c>
      <c r="F31" s="61">
        <v>3342900</v>
      </c>
      <c r="G31" s="61">
        <v>0</v>
      </c>
      <c r="H31" s="61">
        <v>2806400</v>
      </c>
      <c r="I31" s="61">
        <v>5268400</v>
      </c>
      <c r="J31" s="61">
        <v>5576800</v>
      </c>
      <c r="K31" s="61">
        <v>6107800</v>
      </c>
      <c r="L31" s="109">
        <v>6107800</v>
      </c>
      <c r="M31" s="109">
        <v>6107800</v>
      </c>
      <c r="N31" s="46">
        <v>0</v>
      </c>
      <c r="O31" s="46">
        <v>0</v>
      </c>
      <c r="P31" s="46">
        <v>0</v>
      </c>
      <c r="Q31" s="46">
        <v>0</v>
      </c>
    </row>
    <row r="32" spans="1:17" x14ac:dyDescent="0.25">
      <c r="A32" s="241"/>
      <c r="B32" s="243"/>
      <c r="C32" s="254"/>
      <c r="D32" s="47" t="s">
        <v>20</v>
      </c>
      <c r="E32" s="50">
        <f>F32+G32+H32+I32+J32+K32+L32+M32+N32+O32+P32+Q32</f>
        <v>2164884.9299999997</v>
      </c>
      <c r="F32" s="61">
        <v>74190.34</v>
      </c>
      <c r="G32" s="61">
        <v>0</v>
      </c>
      <c r="H32" s="61">
        <v>168318.24</v>
      </c>
      <c r="I32" s="61">
        <v>594245.52</v>
      </c>
      <c r="J32" s="61">
        <v>918468.84</v>
      </c>
      <c r="K32" s="61">
        <v>409661.99</v>
      </c>
      <c r="L32" s="61">
        <v>0</v>
      </c>
      <c r="M32" s="61">
        <v>0</v>
      </c>
      <c r="N32" s="61">
        <v>0</v>
      </c>
      <c r="O32" s="61">
        <v>0</v>
      </c>
      <c r="P32" s="61">
        <v>0</v>
      </c>
      <c r="Q32" s="61">
        <v>0</v>
      </c>
    </row>
    <row r="33" spans="1:17" ht="22.5" x14ac:dyDescent="0.25">
      <c r="A33" s="242"/>
      <c r="B33" s="244"/>
      <c r="C33" s="255"/>
      <c r="D33" s="47" t="s">
        <v>21</v>
      </c>
      <c r="E33" s="46">
        <f>F33+G33+H33+I33+J33+K33+N33+Q33</f>
        <v>0</v>
      </c>
      <c r="F33" s="61">
        <v>0</v>
      </c>
      <c r="G33" s="61">
        <v>0</v>
      </c>
      <c r="H33" s="61">
        <v>0</v>
      </c>
      <c r="I33" s="61">
        <v>0</v>
      </c>
      <c r="J33" s="61">
        <v>0</v>
      </c>
      <c r="K33" s="61">
        <v>0</v>
      </c>
      <c r="L33" s="61">
        <v>0</v>
      </c>
      <c r="M33" s="61">
        <v>0</v>
      </c>
      <c r="N33" s="61">
        <v>0</v>
      </c>
      <c r="O33" s="61">
        <v>0</v>
      </c>
      <c r="P33" s="61">
        <v>0</v>
      </c>
      <c r="Q33" s="61">
        <v>0</v>
      </c>
    </row>
    <row r="34" spans="1:17" x14ac:dyDescent="0.25">
      <c r="A34" s="245" t="s">
        <v>183</v>
      </c>
      <c r="B34" s="246"/>
      <c r="C34" s="247"/>
      <c r="D34" s="62" t="s">
        <v>134</v>
      </c>
      <c r="E34" s="59">
        <f>F34+G34+H34+I34+J34+K34+L34+M34+N34+O34+P34+Q34</f>
        <v>130763293.52000001</v>
      </c>
      <c r="F34" s="59">
        <f>F36+F37+F38</f>
        <v>11272295.960000001</v>
      </c>
      <c r="G34" s="59">
        <f>G36+G37+G38</f>
        <v>2445490.7999999998</v>
      </c>
      <c r="H34" s="59">
        <f>H36+H37</f>
        <v>10210635.210000001</v>
      </c>
      <c r="I34" s="59">
        <f>I36+I37+I38</f>
        <v>14571025.609999999</v>
      </c>
      <c r="J34" s="59">
        <f t="shared" ref="J34:Q34" si="11">J36+J37+J38</f>
        <v>16152699.710000001</v>
      </c>
      <c r="K34" s="59">
        <f t="shared" si="11"/>
        <v>18074342.890000001</v>
      </c>
      <c r="L34" s="59">
        <f t="shared" si="11"/>
        <v>17409898.890000001</v>
      </c>
      <c r="M34" s="59">
        <f t="shared" si="11"/>
        <v>17273220.890000001</v>
      </c>
      <c r="N34" s="59">
        <f t="shared" si="11"/>
        <v>5838420.8899999997</v>
      </c>
      <c r="O34" s="59">
        <f t="shared" si="11"/>
        <v>5838420.8899999997</v>
      </c>
      <c r="P34" s="59">
        <f t="shared" si="11"/>
        <v>5838420.8899999997</v>
      </c>
      <c r="Q34" s="60">
        <f t="shared" si="11"/>
        <v>5838420.8899999997</v>
      </c>
    </row>
    <row r="35" spans="1:17" x14ac:dyDescent="0.25">
      <c r="A35" s="248"/>
      <c r="B35" s="249"/>
      <c r="C35" s="250"/>
      <c r="D35" s="63" t="s">
        <v>18</v>
      </c>
      <c r="E35" s="46">
        <f>F35+G35+H35+I35+J35+K35+N35+Q35</f>
        <v>0</v>
      </c>
      <c r="F35" s="46">
        <f>G35+H35+I35+J35+K35+N35+Q35+R35</f>
        <v>0</v>
      </c>
      <c r="G35" s="46">
        <f>H35+I35+J35+K35+N35+Q35+R35+S35</f>
        <v>0</v>
      </c>
      <c r="H35" s="46">
        <f>I35+J35+K35+N35+Q35+R35+S35+T35</f>
        <v>0</v>
      </c>
      <c r="I35" s="46">
        <f>J35+K35+N35+Q35+R35+S35+T35+U35</f>
        <v>0</v>
      </c>
      <c r="J35" s="46">
        <f>K35+N35+Q35+R35+S35+T35+U35+V35</f>
        <v>0</v>
      </c>
      <c r="K35" s="46">
        <f t="shared" ref="K35:P35" si="12">N35+Q35+R35+S35+T35+U35+V35+W35</f>
        <v>0</v>
      </c>
      <c r="L35" s="46">
        <f t="shared" si="12"/>
        <v>0</v>
      </c>
      <c r="M35" s="46">
        <f t="shared" si="12"/>
        <v>0</v>
      </c>
      <c r="N35" s="46">
        <f t="shared" si="12"/>
        <v>0</v>
      </c>
      <c r="O35" s="46">
        <f t="shared" si="12"/>
        <v>0</v>
      </c>
      <c r="P35" s="46">
        <f t="shared" si="12"/>
        <v>0</v>
      </c>
      <c r="Q35" s="46">
        <f>R35+S35+T35+U35+V35+W35+X35+Y35</f>
        <v>0</v>
      </c>
    </row>
    <row r="36" spans="1:17" ht="22.5" x14ac:dyDescent="0.25">
      <c r="A36" s="248"/>
      <c r="B36" s="249"/>
      <c r="C36" s="250"/>
      <c r="D36" s="64" t="s">
        <v>19</v>
      </c>
      <c r="E36" s="50">
        <f>E16+E21+E31</f>
        <v>67327800</v>
      </c>
      <c r="F36" s="50">
        <f>F16+F21+F31</f>
        <v>5672400</v>
      </c>
      <c r="G36" s="50">
        <f t="shared" ref="G36:Q36" si="13">G16+G21+G31</f>
        <v>1589600</v>
      </c>
      <c r="H36" s="50">
        <f t="shared" si="13"/>
        <v>5719000</v>
      </c>
      <c r="I36" s="50">
        <f t="shared" si="13"/>
        <v>9611400</v>
      </c>
      <c r="J36" s="50">
        <f t="shared" si="13"/>
        <v>10431000</v>
      </c>
      <c r="K36" s="109">
        <f t="shared" si="13"/>
        <v>11434800</v>
      </c>
      <c r="L36" s="109">
        <f t="shared" si="13"/>
        <v>11434800</v>
      </c>
      <c r="M36" s="109">
        <f t="shared" si="13"/>
        <v>11434800</v>
      </c>
      <c r="N36" s="46">
        <f t="shared" si="13"/>
        <v>0</v>
      </c>
      <c r="O36" s="46">
        <f t="shared" si="13"/>
        <v>0</v>
      </c>
      <c r="P36" s="46">
        <f t="shared" si="13"/>
        <v>0</v>
      </c>
      <c r="Q36" s="46">
        <f t="shared" si="13"/>
        <v>0</v>
      </c>
    </row>
    <row r="37" spans="1:17" x14ac:dyDescent="0.25">
      <c r="A37" s="248"/>
      <c r="B37" s="249"/>
      <c r="C37" s="250"/>
      <c r="D37" s="64" t="s">
        <v>20</v>
      </c>
      <c r="E37" s="50">
        <f>F37+G37+H37+I37+J37+K37+L37+M37+N37+O37+P37+Q37</f>
        <v>63435493.520000003</v>
      </c>
      <c r="F37" s="50">
        <f>F17+F22+F32</f>
        <v>5599895.96</v>
      </c>
      <c r="G37" s="50">
        <f>G14+G22+G32</f>
        <v>855890.8</v>
      </c>
      <c r="H37" s="50">
        <f t="shared" ref="H37:Q37" si="14">H17+H22+H32</f>
        <v>4491635.2100000009</v>
      </c>
      <c r="I37" s="50">
        <f t="shared" si="14"/>
        <v>4959625.6099999994</v>
      </c>
      <c r="J37" s="50">
        <f t="shared" si="14"/>
        <v>5721699.71</v>
      </c>
      <c r="K37" s="50">
        <f t="shared" si="14"/>
        <v>6639542.8900000006</v>
      </c>
      <c r="L37" s="50">
        <f t="shared" si="14"/>
        <v>5975098.8899999997</v>
      </c>
      <c r="M37" s="50">
        <f t="shared" si="14"/>
        <v>5838420.8899999997</v>
      </c>
      <c r="N37" s="50">
        <f t="shared" si="14"/>
        <v>5838420.8899999997</v>
      </c>
      <c r="O37" s="50">
        <f t="shared" si="14"/>
        <v>5838420.8899999997</v>
      </c>
      <c r="P37" s="50">
        <f t="shared" si="14"/>
        <v>5838420.8899999997</v>
      </c>
      <c r="Q37" s="61">
        <f t="shared" si="14"/>
        <v>5838420.8899999997</v>
      </c>
    </row>
    <row r="38" spans="1:17" ht="22.5" x14ac:dyDescent="0.25">
      <c r="A38" s="251"/>
      <c r="B38" s="252"/>
      <c r="C38" s="253"/>
      <c r="D38" s="64" t="s">
        <v>21</v>
      </c>
      <c r="E38" s="46">
        <f>E18+E23+E33</f>
        <v>0</v>
      </c>
      <c r="F38" s="46">
        <f>F18+F23+F33</f>
        <v>0</v>
      </c>
      <c r="G38" s="46">
        <f>G18+G23+G33</f>
        <v>0</v>
      </c>
      <c r="H38" s="46">
        <f t="shared" ref="H38:Q38" si="15">H18+H23+H33</f>
        <v>0</v>
      </c>
      <c r="I38" s="46">
        <f t="shared" si="15"/>
        <v>0</v>
      </c>
      <c r="J38" s="46">
        <f t="shared" si="15"/>
        <v>0</v>
      </c>
      <c r="K38" s="46">
        <f t="shared" si="15"/>
        <v>0</v>
      </c>
      <c r="L38" s="46">
        <f t="shared" si="15"/>
        <v>0</v>
      </c>
      <c r="M38" s="46">
        <f t="shared" si="15"/>
        <v>0</v>
      </c>
      <c r="N38" s="46">
        <f t="shared" si="15"/>
        <v>0</v>
      </c>
      <c r="O38" s="46">
        <f t="shared" si="15"/>
        <v>0</v>
      </c>
      <c r="P38" s="46">
        <f t="shared" si="15"/>
        <v>0</v>
      </c>
      <c r="Q38" s="46">
        <f t="shared" si="15"/>
        <v>0</v>
      </c>
    </row>
    <row r="39" spans="1:17" ht="15" customHeight="1" x14ac:dyDescent="0.25">
      <c r="A39" s="257" t="s">
        <v>184</v>
      </c>
      <c r="B39" s="258"/>
      <c r="C39" s="240"/>
      <c r="D39" s="64" t="s">
        <v>40</v>
      </c>
      <c r="E39" s="65">
        <v>0</v>
      </c>
      <c r="F39" s="61">
        <v>0</v>
      </c>
      <c r="G39" s="61">
        <v>0</v>
      </c>
      <c r="H39" s="61">
        <v>0</v>
      </c>
      <c r="I39" s="61">
        <v>0</v>
      </c>
      <c r="J39" s="61">
        <v>0</v>
      </c>
      <c r="K39" s="61">
        <v>0</v>
      </c>
      <c r="L39" s="61">
        <v>0</v>
      </c>
      <c r="M39" s="61">
        <v>0</v>
      </c>
      <c r="N39" s="61">
        <v>0</v>
      </c>
      <c r="O39" s="61">
        <v>0</v>
      </c>
      <c r="P39" s="61">
        <v>0</v>
      </c>
      <c r="Q39" s="61">
        <v>0</v>
      </c>
    </row>
    <row r="40" spans="1:17" x14ac:dyDescent="0.25">
      <c r="A40" s="259"/>
      <c r="B40" s="260"/>
      <c r="C40" s="240"/>
      <c r="D40" s="63" t="s">
        <v>18</v>
      </c>
      <c r="E40" s="65">
        <v>0</v>
      </c>
      <c r="F40" s="61">
        <v>0</v>
      </c>
      <c r="G40" s="61">
        <v>0</v>
      </c>
      <c r="H40" s="61">
        <v>0</v>
      </c>
      <c r="I40" s="61">
        <v>0</v>
      </c>
      <c r="J40" s="61">
        <v>0</v>
      </c>
      <c r="K40" s="61">
        <v>0</v>
      </c>
      <c r="L40" s="61">
        <v>0</v>
      </c>
      <c r="M40" s="61">
        <v>0</v>
      </c>
      <c r="N40" s="61">
        <v>0</v>
      </c>
      <c r="O40" s="61">
        <v>0</v>
      </c>
      <c r="P40" s="61">
        <v>0</v>
      </c>
      <c r="Q40" s="61">
        <v>0</v>
      </c>
    </row>
    <row r="41" spans="1:17" ht="22.5" x14ac:dyDescent="0.25">
      <c r="A41" s="259"/>
      <c r="B41" s="260"/>
      <c r="C41" s="240"/>
      <c r="D41" s="64" t="s">
        <v>19</v>
      </c>
      <c r="E41" s="65">
        <v>0</v>
      </c>
      <c r="F41" s="61">
        <v>0</v>
      </c>
      <c r="G41" s="61">
        <v>0</v>
      </c>
      <c r="H41" s="61">
        <v>0</v>
      </c>
      <c r="I41" s="61">
        <v>0</v>
      </c>
      <c r="J41" s="61">
        <v>0</v>
      </c>
      <c r="K41" s="61">
        <v>0</v>
      </c>
      <c r="L41" s="61">
        <v>0</v>
      </c>
      <c r="M41" s="61">
        <v>0</v>
      </c>
      <c r="N41" s="61">
        <v>0</v>
      </c>
      <c r="O41" s="61">
        <v>0</v>
      </c>
      <c r="P41" s="61">
        <v>0</v>
      </c>
      <c r="Q41" s="61">
        <v>0</v>
      </c>
    </row>
    <row r="42" spans="1:17" x14ac:dyDescent="0.25">
      <c r="A42" s="259"/>
      <c r="B42" s="260"/>
      <c r="C42" s="240"/>
      <c r="D42" s="64" t="s">
        <v>20</v>
      </c>
      <c r="E42" s="65">
        <v>0</v>
      </c>
      <c r="F42" s="61">
        <v>0</v>
      </c>
      <c r="G42" s="61">
        <v>0</v>
      </c>
      <c r="H42" s="61">
        <v>0</v>
      </c>
      <c r="I42" s="61">
        <v>0</v>
      </c>
      <c r="J42" s="61">
        <v>0</v>
      </c>
      <c r="K42" s="61">
        <v>0</v>
      </c>
      <c r="L42" s="61">
        <v>0</v>
      </c>
      <c r="M42" s="61">
        <v>0</v>
      </c>
      <c r="N42" s="61">
        <v>0</v>
      </c>
      <c r="O42" s="61">
        <v>0</v>
      </c>
      <c r="P42" s="61">
        <v>0</v>
      </c>
      <c r="Q42" s="61">
        <v>0</v>
      </c>
    </row>
    <row r="43" spans="1:17" ht="22.5" x14ac:dyDescent="0.25">
      <c r="A43" s="261"/>
      <c r="B43" s="262"/>
      <c r="C43" s="240"/>
      <c r="D43" s="64" t="s">
        <v>21</v>
      </c>
      <c r="E43" s="65">
        <v>0</v>
      </c>
      <c r="F43" s="61">
        <v>0</v>
      </c>
      <c r="G43" s="61">
        <v>0</v>
      </c>
      <c r="H43" s="61">
        <v>0</v>
      </c>
      <c r="I43" s="61">
        <v>0</v>
      </c>
      <c r="J43" s="61">
        <v>0</v>
      </c>
      <c r="K43" s="61">
        <v>0</v>
      </c>
      <c r="L43" s="61">
        <v>0</v>
      </c>
      <c r="M43" s="61">
        <v>0</v>
      </c>
      <c r="N43" s="61">
        <v>0</v>
      </c>
      <c r="O43" s="61">
        <v>0</v>
      </c>
      <c r="P43" s="61">
        <v>0</v>
      </c>
      <c r="Q43" s="61">
        <v>0</v>
      </c>
    </row>
    <row r="44" spans="1:17" x14ac:dyDescent="0.25">
      <c r="A44" s="263" t="s">
        <v>83</v>
      </c>
      <c r="B44" s="263"/>
      <c r="C44" s="236"/>
      <c r="D44" s="113" t="s">
        <v>40</v>
      </c>
      <c r="E44" s="59">
        <f>E46+E47</f>
        <v>130763293.52000001</v>
      </c>
      <c r="F44" s="112">
        <f>F46+F47+F48</f>
        <v>11272295.960000001</v>
      </c>
      <c r="G44" s="112">
        <f t="shared" ref="G44:Q44" si="16">G46+G47+G48</f>
        <v>2445490.7999999998</v>
      </c>
      <c r="H44" s="112">
        <f t="shared" si="16"/>
        <v>10210635.210000001</v>
      </c>
      <c r="I44" s="112">
        <f t="shared" si="16"/>
        <v>14571025.609999999</v>
      </c>
      <c r="J44" s="112">
        <f>J46+J47+J48</f>
        <v>16152699.710000001</v>
      </c>
      <c r="K44" s="112">
        <f t="shared" si="16"/>
        <v>18074342.890000001</v>
      </c>
      <c r="L44" s="112">
        <f t="shared" si="16"/>
        <v>17409898.890000001</v>
      </c>
      <c r="M44" s="112">
        <f t="shared" si="16"/>
        <v>17273220.890000001</v>
      </c>
      <c r="N44" s="112">
        <f t="shared" si="16"/>
        <v>5838420.8899999997</v>
      </c>
      <c r="O44" s="112">
        <f t="shared" si="16"/>
        <v>5838420.8899999997</v>
      </c>
      <c r="P44" s="112">
        <f t="shared" si="16"/>
        <v>5838420.8899999997</v>
      </c>
      <c r="Q44" s="112">
        <f t="shared" si="16"/>
        <v>5838420.8899999997</v>
      </c>
    </row>
    <row r="45" spans="1:17" x14ac:dyDescent="0.25">
      <c r="A45" s="263"/>
      <c r="B45" s="263"/>
      <c r="C45" s="237"/>
      <c r="D45" s="63" t="s">
        <v>18</v>
      </c>
      <c r="E45" s="46">
        <f>F45+G45+H45+I45+J45+K45+N45+Q45</f>
        <v>0</v>
      </c>
      <c r="F45" s="97">
        <v>0</v>
      </c>
      <c r="G45" s="97">
        <v>0</v>
      </c>
      <c r="H45" s="97">
        <v>0</v>
      </c>
      <c r="I45" s="97">
        <v>0</v>
      </c>
      <c r="J45" s="97">
        <v>0</v>
      </c>
      <c r="K45" s="97">
        <v>0</v>
      </c>
      <c r="L45" s="97">
        <v>0</v>
      </c>
      <c r="M45" s="97">
        <v>0</v>
      </c>
      <c r="N45" s="97">
        <v>0</v>
      </c>
      <c r="O45" s="97">
        <v>0</v>
      </c>
      <c r="P45" s="97">
        <v>0</v>
      </c>
      <c r="Q45" s="97">
        <v>0</v>
      </c>
    </row>
    <row r="46" spans="1:17" ht="22.5" x14ac:dyDescent="0.25">
      <c r="A46" s="263"/>
      <c r="B46" s="263"/>
      <c r="C46" s="237"/>
      <c r="D46" s="64" t="s">
        <v>19</v>
      </c>
      <c r="E46" s="50">
        <f>F46+G46+H46+I46+J46+K46+L46+M46+N46+O46+P46+Q46</f>
        <v>67327800</v>
      </c>
      <c r="F46" s="54">
        <f t="shared" ref="F46:K47" si="17">F36</f>
        <v>5672400</v>
      </c>
      <c r="G46" s="54">
        <f t="shared" si="17"/>
        <v>1589600</v>
      </c>
      <c r="H46" s="54">
        <f t="shared" si="17"/>
        <v>5719000</v>
      </c>
      <c r="I46" s="54">
        <f t="shared" si="17"/>
        <v>9611400</v>
      </c>
      <c r="J46" s="54">
        <f t="shared" si="17"/>
        <v>10431000</v>
      </c>
      <c r="K46" s="54">
        <f t="shared" si="17"/>
        <v>11434800</v>
      </c>
      <c r="L46" s="110">
        <v>11434800</v>
      </c>
      <c r="M46" s="110">
        <v>11434800</v>
      </c>
      <c r="N46" s="97">
        <v>0</v>
      </c>
      <c r="O46" s="97">
        <v>0</v>
      </c>
      <c r="P46" s="97">
        <v>0</v>
      </c>
      <c r="Q46" s="97">
        <v>0</v>
      </c>
    </row>
    <row r="47" spans="1:17" x14ac:dyDescent="0.25">
      <c r="A47" s="263"/>
      <c r="B47" s="263"/>
      <c r="C47" s="237"/>
      <c r="D47" s="64" t="s">
        <v>20</v>
      </c>
      <c r="E47" s="50">
        <f>F47+G47+H47+I47+J47+K47+L47+M47+N47+O47+P47+Q47</f>
        <v>63435493.520000003</v>
      </c>
      <c r="F47" s="50">
        <f t="shared" si="17"/>
        <v>5599895.96</v>
      </c>
      <c r="G47" s="50">
        <f t="shared" si="17"/>
        <v>855890.8</v>
      </c>
      <c r="H47" s="50">
        <f t="shared" si="17"/>
        <v>4491635.2100000009</v>
      </c>
      <c r="I47" s="50">
        <f t="shared" si="17"/>
        <v>4959625.6099999994</v>
      </c>
      <c r="J47" s="50">
        <f t="shared" si="17"/>
        <v>5721699.71</v>
      </c>
      <c r="K47" s="50">
        <f t="shared" si="17"/>
        <v>6639542.8900000006</v>
      </c>
      <c r="L47" s="50">
        <f t="shared" ref="L47:Q47" si="18">L37</f>
        <v>5975098.8899999997</v>
      </c>
      <c r="M47" s="50">
        <f t="shared" si="18"/>
        <v>5838420.8899999997</v>
      </c>
      <c r="N47" s="50">
        <f t="shared" si="18"/>
        <v>5838420.8899999997</v>
      </c>
      <c r="O47" s="50">
        <f t="shared" si="18"/>
        <v>5838420.8899999997</v>
      </c>
      <c r="P47" s="50">
        <f t="shared" si="18"/>
        <v>5838420.8899999997</v>
      </c>
      <c r="Q47" s="50">
        <f t="shared" si="18"/>
        <v>5838420.8899999997</v>
      </c>
    </row>
    <row r="48" spans="1:17" ht="22.5" x14ac:dyDescent="0.25">
      <c r="A48" s="263"/>
      <c r="B48" s="263"/>
      <c r="C48" s="238"/>
      <c r="D48" s="64" t="s">
        <v>21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v>0</v>
      </c>
      <c r="P48" s="46">
        <v>0</v>
      </c>
      <c r="Q48" s="46">
        <v>0</v>
      </c>
    </row>
    <row r="49" spans="1:17" x14ac:dyDescent="0.25">
      <c r="A49" s="263" t="s">
        <v>84</v>
      </c>
      <c r="B49" s="263"/>
      <c r="C49" s="68"/>
      <c r="D49" s="64"/>
      <c r="E49" s="66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5" customHeight="1" x14ac:dyDescent="0.25">
      <c r="A50" s="263" t="s">
        <v>135</v>
      </c>
      <c r="B50" s="263"/>
      <c r="C50" s="228"/>
      <c r="D50" s="113" t="s">
        <v>40</v>
      </c>
      <c r="E50" s="114">
        <f t="shared" ref="E50:Q50" si="19">E51+E52+E53+E54</f>
        <v>105420006.2</v>
      </c>
      <c r="F50" s="114">
        <f t="shared" si="19"/>
        <v>7031693.8799999999</v>
      </c>
      <c r="G50" s="114">
        <f t="shared" si="19"/>
        <v>1376249.46</v>
      </c>
      <c r="H50" s="114">
        <f t="shared" si="19"/>
        <v>5754498.5</v>
      </c>
      <c r="I50" s="114">
        <f>I51+I52+I53+I54</f>
        <v>10387401.810000001</v>
      </c>
      <c r="J50" s="114">
        <f t="shared" si="19"/>
        <v>11299059.190000001</v>
      </c>
      <c r="K50" s="114">
        <f t="shared" si="19"/>
        <v>11534300.02</v>
      </c>
      <c r="L50" s="114">
        <f t="shared" si="19"/>
        <v>17409898.890000001</v>
      </c>
      <c r="M50" s="114">
        <f t="shared" si="19"/>
        <v>17273220.890000001</v>
      </c>
      <c r="N50" s="114">
        <f t="shared" si="19"/>
        <v>5838420.8899999997</v>
      </c>
      <c r="O50" s="114">
        <f t="shared" si="19"/>
        <v>5838420.8899999997</v>
      </c>
      <c r="P50" s="114">
        <f t="shared" si="19"/>
        <v>5838420.8899999997</v>
      </c>
      <c r="Q50" s="114">
        <f t="shared" si="19"/>
        <v>5838420.8899999997</v>
      </c>
    </row>
    <row r="51" spans="1:17" ht="15" customHeight="1" x14ac:dyDescent="0.25">
      <c r="A51" s="263"/>
      <c r="B51" s="263"/>
      <c r="C51" s="228"/>
      <c r="D51" s="63" t="s">
        <v>18</v>
      </c>
      <c r="E51" s="66">
        <v>0</v>
      </c>
      <c r="F51" s="67">
        <v>0</v>
      </c>
      <c r="G51" s="67">
        <v>0</v>
      </c>
      <c r="H51" s="67">
        <v>0</v>
      </c>
      <c r="I51" s="67">
        <v>0</v>
      </c>
      <c r="J51" s="67">
        <v>0</v>
      </c>
      <c r="K51" s="67">
        <v>0</v>
      </c>
      <c r="L51" s="67">
        <v>0</v>
      </c>
      <c r="M51" s="67">
        <v>0</v>
      </c>
      <c r="N51" s="67">
        <v>0</v>
      </c>
      <c r="O51" s="67">
        <v>0</v>
      </c>
      <c r="P51" s="67">
        <v>0</v>
      </c>
      <c r="Q51" s="67">
        <v>0</v>
      </c>
    </row>
    <row r="52" spans="1:17" ht="22.5" x14ac:dyDescent="0.25">
      <c r="A52" s="263"/>
      <c r="B52" s="263"/>
      <c r="C52" s="228"/>
      <c r="D52" s="64" t="s">
        <v>19</v>
      </c>
      <c r="E52" s="66">
        <f>F52+G52+H52+I52+J52+K52+L52+M52+N52+O52+P52+Q52</f>
        <v>59243721.210000001</v>
      </c>
      <c r="F52" s="69">
        <v>4428567.92</v>
      </c>
      <c r="G52" s="69">
        <v>936865.28000000003</v>
      </c>
      <c r="H52" s="69">
        <v>4363733.01</v>
      </c>
      <c r="I52" s="67">
        <v>8064562.75</v>
      </c>
      <c r="J52" s="67">
        <f>8782515.05-50500</f>
        <v>8732015.0500000007</v>
      </c>
      <c r="K52" s="67">
        <f>6107800+3718674.09+21903.11</f>
        <v>9848377.1999999993</v>
      </c>
      <c r="L52" s="67">
        <v>11434800</v>
      </c>
      <c r="M52" s="67">
        <v>11434800</v>
      </c>
      <c r="N52" s="67">
        <v>0</v>
      </c>
      <c r="O52" s="67">
        <v>0</v>
      </c>
      <c r="P52" s="67">
        <v>0</v>
      </c>
      <c r="Q52" s="67">
        <v>0</v>
      </c>
    </row>
    <row r="53" spans="1:17" x14ac:dyDescent="0.25">
      <c r="A53" s="263"/>
      <c r="B53" s="263"/>
      <c r="C53" s="228"/>
      <c r="D53" s="64" t="s">
        <v>20</v>
      </c>
      <c r="E53" s="66">
        <f>F53+G53+H53+I53+J53+K53+L53+M53+N53+O53+P53+Q53</f>
        <v>46176284.990000002</v>
      </c>
      <c r="F53" s="50">
        <v>2603125.96</v>
      </c>
      <c r="G53" s="50">
        <v>439384.18</v>
      </c>
      <c r="H53" s="50">
        <v>1390765.49</v>
      </c>
      <c r="I53" s="50">
        <v>2322839.06</v>
      </c>
      <c r="J53" s="50">
        <v>2567044.14</v>
      </c>
      <c r="K53" s="50">
        <f>1270300.13+413189.01+2433.68</f>
        <v>1685922.8199999998</v>
      </c>
      <c r="L53" s="50">
        <f t="shared" ref="L53:Q53" si="20">L47</f>
        <v>5975098.8899999997</v>
      </c>
      <c r="M53" s="50">
        <f t="shared" si="20"/>
        <v>5838420.8899999997</v>
      </c>
      <c r="N53" s="50">
        <f t="shared" si="20"/>
        <v>5838420.8899999997</v>
      </c>
      <c r="O53" s="50">
        <f t="shared" si="20"/>
        <v>5838420.8899999997</v>
      </c>
      <c r="P53" s="50">
        <f t="shared" si="20"/>
        <v>5838420.8899999997</v>
      </c>
      <c r="Q53" s="50">
        <f t="shared" si="20"/>
        <v>5838420.8899999997</v>
      </c>
    </row>
    <row r="54" spans="1:17" ht="22.5" x14ac:dyDescent="0.25">
      <c r="A54" s="263"/>
      <c r="B54" s="263"/>
      <c r="C54" s="228"/>
      <c r="D54" s="64" t="s">
        <v>21</v>
      </c>
      <c r="E54" s="66">
        <v>0</v>
      </c>
      <c r="F54" s="67">
        <v>0</v>
      </c>
      <c r="G54" s="67">
        <v>0</v>
      </c>
      <c r="H54" s="67">
        <v>0</v>
      </c>
      <c r="I54" s="67">
        <v>0</v>
      </c>
      <c r="J54" s="67">
        <v>0</v>
      </c>
      <c r="K54" s="67">
        <v>0</v>
      </c>
      <c r="L54" s="67">
        <v>0</v>
      </c>
      <c r="M54" s="67">
        <v>0</v>
      </c>
      <c r="N54" s="67">
        <v>0</v>
      </c>
      <c r="O54" s="67">
        <v>0</v>
      </c>
      <c r="P54" s="67">
        <v>0</v>
      </c>
      <c r="Q54" s="67">
        <v>0</v>
      </c>
    </row>
    <row r="55" spans="1:17" ht="15" customHeight="1" x14ac:dyDescent="0.25">
      <c r="A55" s="263" t="s">
        <v>136</v>
      </c>
      <c r="B55" s="263"/>
      <c r="C55" s="70"/>
      <c r="D55" s="64"/>
      <c r="E55" s="66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5" customHeight="1" x14ac:dyDescent="0.25">
      <c r="A56" s="263" t="s">
        <v>188</v>
      </c>
      <c r="B56" s="263"/>
      <c r="C56" s="228"/>
      <c r="D56" s="113" t="s">
        <v>40</v>
      </c>
      <c r="E56" s="114">
        <f>F56+G56+H56+I56+J56+K56+L56+M56+N56+O56+P56+Q56</f>
        <v>24733308.710000001</v>
      </c>
      <c r="F56" s="114">
        <f t="shared" ref="F56:L56" si="21">F57+F58+F59+F60</f>
        <v>4130052.72</v>
      </c>
      <c r="G56" s="114">
        <f t="shared" si="21"/>
        <v>1007445.05</v>
      </c>
      <c r="H56" s="114">
        <f t="shared" si="21"/>
        <v>4377262.76</v>
      </c>
      <c r="I56" s="114">
        <f t="shared" si="21"/>
        <v>4068967.33</v>
      </c>
      <c r="J56" s="114">
        <f t="shared" si="21"/>
        <v>4746291.9799999995</v>
      </c>
      <c r="K56" s="114">
        <f t="shared" si="21"/>
        <v>6403288.8700000001</v>
      </c>
      <c r="L56" s="114">
        <f t="shared" si="21"/>
        <v>0</v>
      </c>
      <c r="M56" s="114">
        <f>M57+M58+M59</f>
        <v>0</v>
      </c>
      <c r="N56" s="114">
        <f>N57+N58+N59+N60</f>
        <v>0</v>
      </c>
      <c r="O56" s="114">
        <f>O57+O58+O59</f>
        <v>0</v>
      </c>
      <c r="P56" s="114">
        <f>P57+P58+P59+P60</f>
        <v>0</v>
      </c>
      <c r="Q56" s="114">
        <f>Q57+Q58+Q59+Q60</f>
        <v>0</v>
      </c>
    </row>
    <row r="57" spans="1:17" ht="15" customHeight="1" x14ac:dyDescent="0.25">
      <c r="A57" s="263"/>
      <c r="B57" s="263"/>
      <c r="C57" s="228"/>
      <c r="D57" s="63" t="s">
        <v>18</v>
      </c>
      <c r="E57" s="66">
        <v>0</v>
      </c>
      <c r="F57" s="67">
        <v>0</v>
      </c>
      <c r="G57" s="67">
        <v>0</v>
      </c>
      <c r="H57" s="67">
        <v>0</v>
      </c>
      <c r="I57" s="67">
        <v>0</v>
      </c>
      <c r="J57" s="67">
        <v>0</v>
      </c>
      <c r="K57" s="67">
        <v>0</v>
      </c>
      <c r="L57" s="67">
        <v>0</v>
      </c>
      <c r="M57" s="67">
        <v>0</v>
      </c>
      <c r="N57" s="67">
        <v>0</v>
      </c>
      <c r="O57" s="67">
        <v>0</v>
      </c>
      <c r="P57" s="67">
        <v>0</v>
      </c>
      <c r="Q57" s="67">
        <v>0</v>
      </c>
    </row>
    <row r="58" spans="1:17" ht="22.5" x14ac:dyDescent="0.25">
      <c r="A58" s="263"/>
      <c r="B58" s="263"/>
      <c r="C58" s="228"/>
      <c r="D58" s="64" t="s">
        <v>19</v>
      </c>
      <c r="E58" s="66">
        <f>F58+G58+H58+I58+J58+K58+L58+M58+N58+O58+P58+Q58</f>
        <v>9432373.870000001</v>
      </c>
      <c r="F58" s="67">
        <v>1243832.08</v>
      </c>
      <c r="G58" s="67">
        <v>652734.71999999997</v>
      </c>
      <c r="H58" s="67">
        <v>1355266.99</v>
      </c>
      <c r="I58" s="67">
        <v>1546837.25</v>
      </c>
      <c r="J58" s="67">
        <v>3047307.03</v>
      </c>
      <c r="K58" s="67">
        <f>1586395.8</f>
        <v>1586395.8</v>
      </c>
      <c r="L58" s="67">
        <v>0</v>
      </c>
      <c r="M58" s="67">
        <v>0</v>
      </c>
      <c r="N58" s="67">
        <v>0</v>
      </c>
      <c r="O58" s="67">
        <v>0</v>
      </c>
      <c r="P58" s="67">
        <v>0</v>
      </c>
      <c r="Q58" s="67">
        <v>0</v>
      </c>
    </row>
    <row r="59" spans="1:17" x14ac:dyDescent="0.25">
      <c r="A59" s="263"/>
      <c r="B59" s="263"/>
      <c r="C59" s="228"/>
      <c r="D59" s="64" t="s">
        <v>20</v>
      </c>
      <c r="E59" s="66">
        <f>F59+G59+H59+I59+J59+K59+L59+M59+N59+O59+P59+Q59</f>
        <v>15300934.84</v>
      </c>
      <c r="F59" s="67">
        <v>2886220.64</v>
      </c>
      <c r="G59" s="67">
        <v>354710.33</v>
      </c>
      <c r="H59" s="67">
        <v>3021995.77</v>
      </c>
      <c r="I59" s="67">
        <v>2522130.08</v>
      </c>
      <c r="J59" s="67">
        <v>1698984.95</v>
      </c>
      <c r="K59" s="67">
        <f>124423.2+985906.02+3654693.85+51870</f>
        <v>4816893.07</v>
      </c>
      <c r="L59" s="67">
        <v>0</v>
      </c>
      <c r="M59" s="67">
        <v>0</v>
      </c>
      <c r="N59" s="67">
        <v>0</v>
      </c>
      <c r="O59" s="67">
        <v>0</v>
      </c>
      <c r="P59" s="67">
        <v>0</v>
      </c>
      <c r="Q59" s="67">
        <v>0</v>
      </c>
    </row>
    <row r="60" spans="1:17" ht="22.5" x14ac:dyDescent="0.25">
      <c r="A60" s="263"/>
      <c r="B60" s="263"/>
      <c r="C60" s="228"/>
      <c r="D60" s="64" t="s">
        <v>21</v>
      </c>
      <c r="E60" s="66">
        <v>0</v>
      </c>
      <c r="F60" s="67">
        <v>0</v>
      </c>
      <c r="G60" s="67">
        <v>0</v>
      </c>
      <c r="H60" s="67">
        <v>0</v>
      </c>
      <c r="I60" s="67">
        <v>0</v>
      </c>
      <c r="J60" s="67">
        <v>0</v>
      </c>
      <c r="K60" s="67">
        <v>0</v>
      </c>
      <c r="L60" s="67">
        <v>0</v>
      </c>
      <c r="M60" s="67">
        <v>0</v>
      </c>
      <c r="N60" s="67">
        <v>0</v>
      </c>
      <c r="O60" s="67">
        <v>0</v>
      </c>
      <c r="P60" s="67">
        <v>0</v>
      </c>
      <c r="Q60" s="67">
        <v>0</v>
      </c>
    </row>
    <row r="61" spans="1:17" ht="15" customHeight="1" x14ac:dyDescent="0.25">
      <c r="A61" s="263" t="s">
        <v>137</v>
      </c>
      <c r="B61" s="263"/>
      <c r="C61" s="228"/>
      <c r="D61" s="113" t="s">
        <v>40</v>
      </c>
      <c r="E61" s="114">
        <v>0</v>
      </c>
      <c r="F61" s="114">
        <v>0</v>
      </c>
      <c r="G61" s="114">
        <v>0</v>
      </c>
      <c r="H61" s="114">
        <v>0</v>
      </c>
      <c r="I61" s="114">
        <v>0</v>
      </c>
      <c r="J61" s="114">
        <v>0</v>
      </c>
      <c r="K61" s="114">
        <v>0</v>
      </c>
      <c r="L61" s="114">
        <v>0</v>
      </c>
      <c r="M61" s="114">
        <v>0</v>
      </c>
      <c r="N61" s="114">
        <v>0</v>
      </c>
      <c r="O61" s="114">
        <v>0</v>
      </c>
      <c r="P61" s="114">
        <v>0</v>
      </c>
      <c r="Q61" s="114">
        <v>0</v>
      </c>
    </row>
    <row r="62" spans="1:17" ht="15" customHeight="1" x14ac:dyDescent="0.25">
      <c r="A62" s="263"/>
      <c r="B62" s="263"/>
      <c r="C62" s="228"/>
      <c r="D62" s="63" t="s">
        <v>18</v>
      </c>
      <c r="E62" s="66">
        <v>0</v>
      </c>
      <c r="F62" s="67">
        <v>0</v>
      </c>
      <c r="G62" s="67">
        <v>0</v>
      </c>
      <c r="H62" s="67">
        <v>0</v>
      </c>
      <c r="I62" s="67">
        <v>0</v>
      </c>
      <c r="J62" s="67">
        <v>0</v>
      </c>
      <c r="K62" s="67">
        <v>0</v>
      </c>
      <c r="L62" s="67">
        <v>0</v>
      </c>
      <c r="M62" s="67">
        <v>0</v>
      </c>
      <c r="N62" s="67">
        <v>0</v>
      </c>
      <c r="O62" s="67">
        <v>0</v>
      </c>
      <c r="P62" s="67">
        <v>0</v>
      </c>
      <c r="Q62" s="67">
        <v>0</v>
      </c>
    </row>
    <row r="63" spans="1:17" ht="22.5" x14ac:dyDescent="0.25">
      <c r="A63" s="263"/>
      <c r="B63" s="263"/>
      <c r="C63" s="228"/>
      <c r="D63" s="64" t="s">
        <v>19</v>
      </c>
      <c r="E63" s="66">
        <v>0</v>
      </c>
      <c r="F63" s="67">
        <v>0</v>
      </c>
      <c r="G63" s="67">
        <v>0</v>
      </c>
      <c r="H63" s="67">
        <v>0</v>
      </c>
      <c r="I63" s="67">
        <v>0</v>
      </c>
      <c r="J63" s="67">
        <v>0</v>
      </c>
      <c r="K63" s="67">
        <v>0</v>
      </c>
      <c r="L63" s="67">
        <v>0</v>
      </c>
      <c r="M63" s="67">
        <v>0</v>
      </c>
      <c r="N63" s="67">
        <v>0</v>
      </c>
      <c r="O63" s="67">
        <v>0</v>
      </c>
      <c r="P63" s="67">
        <v>0</v>
      </c>
      <c r="Q63" s="67">
        <v>0</v>
      </c>
    </row>
    <row r="64" spans="1:17" x14ac:dyDescent="0.25">
      <c r="A64" s="263"/>
      <c r="B64" s="263"/>
      <c r="C64" s="228"/>
      <c r="D64" s="64" t="s">
        <v>20</v>
      </c>
      <c r="E64" s="66">
        <v>0</v>
      </c>
      <c r="F64" s="67">
        <v>0</v>
      </c>
      <c r="G64" s="67">
        <v>0</v>
      </c>
      <c r="H64" s="67">
        <v>0</v>
      </c>
      <c r="I64" s="67">
        <v>0</v>
      </c>
      <c r="J64" s="67">
        <v>0</v>
      </c>
      <c r="K64" s="67">
        <v>0</v>
      </c>
      <c r="L64" s="67">
        <v>0</v>
      </c>
      <c r="M64" s="67">
        <v>0</v>
      </c>
      <c r="N64" s="67">
        <v>0</v>
      </c>
      <c r="O64" s="67">
        <v>0</v>
      </c>
      <c r="P64" s="67">
        <v>0</v>
      </c>
      <c r="Q64" s="67">
        <v>0</v>
      </c>
    </row>
    <row r="65" spans="1:17" ht="22.5" x14ac:dyDescent="0.25">
      <c r="A65" s="263"/>
      <c r="B65" s="263"/>
      <c r="C65" s="228"/>
      <c r="D65" s="64" t="s">
        <v>21</v>
      </c>
      <c r="E65" s="66">
        <v>0</v>
      </c>
      <c r="F65" s="67">
        <v>0</v>
      </c>
      <c r="G65" s="67">
        <v>0</v>
      </c>
      <c r="H65" s="67">
        <v>0</v>
      </c>
      <c r="I65" s="67">
        <v>0</v>
      </c>
      <c r="J65" s="67">
        <v>0</v>
      </c>
      <c r="K65" s="67">
        <v>0</v>
      </c>
      <c r="L65" s="67">
        <v>0</v>
      </c>
      <c r="M65" s="67">
        <v>0</v>
      </c>
      <c r="N65" s="67">
        <v>0</v>
      </c>
      <c r="O65" s="67">
        <v>0</v>
      </c>
      <c r="P65" s="67">
        <v>0</v>
      </c>
      <c r="Q65" s="67">
        <v>0</v>
      </c>
    </row>
    <row r="66" spans="1:17" ht="15" customHeight="1" x14ac:dyDescent="0.25">
      <c r="A66" s="263" t="s">
        <v>165</v>
      </c>
      <c r="B66" s="263"/>
      <c r="C66" s="228"/>
      <c r="D66" s="113" t="s">
        <v>40</v>
      </c>
      <c r="E66" s="114">
        <f>F66+G66+I66+H66+J66+K66+L66+M66+N66+O66+P66+Q66</f>
        <v>609978.61</v>
      </c>
      <c r="F66" s="114">
        <f t="shared" ref="F66:K66" si="22">F67+F68+F69+F70</f>
        <v>110549.36</v>
      </c>
      <c r="G66" s="114">
        <f t="shared" si="22"/>
        <v>61796.29</v>
      </c>
      <c r="H66" s="114">
        <f t="shared" si="22"/>
        <v>78873.95</v>
      </c>
      <c r="I66" s="114">
        <f t="shared" si="22"/>
        <v>114656.47</v>
      </c>
      <c r="J66" s="114">
        <f t="shared" si="22"/>
        <v>107348.54</v>
      </c>
      <c r="K66" s="114">
        <f t="shared" si="22"/>
        <v>136754</v>
      </c>
      <c r="L66" s="114">
        <v>0</v>
      </c>
      <c r="M66" s="114">
        <v>0</v>
      </c>
      <c r="N66" s="114">
        <v>0</v>
      </c>
      <c r="O66" s="114">
        <v>0</v>
      </c>
      <c r="P66" s="114">
        <v>0</v>
      </c>
      <c r="Q66" s="114">
        <v>0</v>
      </c>
    </row>
    <row r="67" spans="1:17" x14ac:dyDescent="0.25">
      <c r="A67" s="263"/>
      <c r="B67" s="263"/>
      <c r="C67" s="228"/>
      <c r="D67" s="63" t="s">
        <v>18</v>
      </c>
      <c r="E67" s="66">
        <v>0</v>
      </c>
      <c r="F67" s="67">
        <v>0</v>
      </c>
      <c r="G67" s="67">
        <v>0</v>
      </c>
      <c r="H67" s="67">
        <v>0</v>
      </c>
      <c r="I67" s="67">
        <v>0</v>
      </c>
      <c r="J67" s="67">
        <v>0</v>
      </c>
      <c r="K67" s="67">
        <v>0</v>
      </c>
      <c r="L67" s="67">
        <v>0</v>
      </c>
      <c r="M67" s="67">
        <v>0</v>
      </c>
      <c r="N67" s="67">
        <v>0</v>
      </c>
      <c r="O67" s="67">
        <v>0</v>
      </c>
      <c r="P67" s="67">
        <v>0</v>
      </c>
      <c r="Q67" s="67">
        <v>0</v>
      </c>
    </row>
    <row r="68" spans="1:17" ht="22.5" x14ac:dyDescent="0.25">
      <c r="A68" s="263"/>
      <c r="B68" s="263"/>
      <c r="C68" s="228"/>
      <c r="D68" s="64" t="s">
        <v>19</v>
      </c>
      <c r="E68" s="66">
        <f>F68+G68+H68+I68+J68+K68+L68+M68+N68+O68+P68+Q68</f>
        <v>0</v>
      </c>
      <c r="F68" s="67">
        <v>0</v>
      </c>
      <c r="G68" s="67">
        <v>0</v>
      </c>
      <c r="H68" s="67">
        <v>0</v>
      </c>
      <c r="I68" s="67">
        <v>0</v>
      </c>
      <c r="J68" s="67">
        <v>0</v>
      </c>
      <c r="K68" s="67">
        <v>0</v>
      </c>
      <c r="L68" s="67">
        <v>0</v>
      </c>
      <c r="M68" s="67">
        <v>0</v>
      </c>
      <c r="N68" s="67">
        <v>0</v>
      </c>
      <c r="O68" s="67">
        <v>0</v>
      </c>
      <c r="P68" s="67">
        <v>0</v>
      </c>
      <c r="Q68" s="67">
        <v>0</v>
      </c>
    </row>
    <row r="69" spans="1:17" x14ac:dyDescent="0.25">
      <c r="A69" s="263"/>
      <c r="B69" s="263"/>
      <c r="C69" s="228"/>
      <c r="D69" s="64" t="s">
        <v>20</v>
      </c>
      <c r="E69" s="66">
        <f>F69+G69+H69+I69+J69+K69+L69+M69+N69+O69+P69+Q69</f>
        <v>609978.60999999987</v>
      </c>
      <c r="F69" s="67">
        <v>110549.36</v>
      </c>
      <c r="G69" s="67">
        <v>61796.29</v>
      </c>
      <c r="H69" s="67">
        <v>78873.95</v>
      </c>
      <c r="I69" s="67">
        <v>114656.47</v>
      </c>
      <c r="J69" s="67">
        <v>107348.54</v>
      </c>
      <c r="K69" s="67">
        <v>136754</v>
      </c>
      <c r="L69" s="67">
        <v>0</v>
      </c>
      <c r="M69" s="67">
        <v>0</v>
      </c>
      <c r="N69" s="67">
        <v>0</v>
      </c>
      <c r="O69" s="67">
        <v>0</v>
      </c>
      <c r="P69" s="67">
        <v>0</v>
      </c>
      <c r="Q69" s="67">
        <v>0</v>
      </c>
    </row>
    <row r="70" spans="1:17" ht="22.5" x14ac:dyDescent="0.25">
      <c r="A70" s="263"/>
      <c r="B70" s="263"/>
      <c r="C70" s="228"/>
      <c r="D70" s="64" t="s">
        <v>21</v>
      </c>
      <c r="E70" s="66">
        <v>0</v>
      </c>
      <c r="F70" s="67">
        <v>0</v>
      </c>
      <c r="G70" s="67">
        <v>0</v>
      </c>
      <c r="H70" s="67">
        <v>0</v>
      </c>
      <c r="I70" s="67">
        <v>0</v>
      </c>
      <c r="J70" s="67">
        <v>0</v>
      </c>
      <c r="K70" s="67">
        <v>0</v>
      </c>
      <c r="L70" s="67">
        <v>0</v>
      </c>
      <c r="M70" s="67">
        <v>0</v>
      </c>
      <c r="N70" s="67">
        <v>0</v>
      </c>
      <c r="O70" s="67">
        <v>0</v>
      </c>
      <c r="P70" s="67">
        <v>0</v>
      </c>
      <c r="Q70" s="67">
        <v>0</v>
      </c>
    </row>
    <row r="71" spans="1:17" x14ac:dyDescent="0.25">
      <c r="C71" s="115"/>
      <c r="D71" s="115"/>
      <c r="E71" s="115"/>
      <c r="F71" s="115"/>
      <c r="G71" s="115"/>
      <c r="H71" s="115"/>
      <c r="I71" s="116"/>
      <c r="J71" s="116"/>
      <c r="K71" s="116"/>
      <c r="L71" s="116"/>
      <c r="M71" s="115"/>
    </row>
    <row r="72" spans="1:17" x14ac:dyDescent="0.25">
      <c r="C72" s="120"/>
      <c r="D72" s="117"/>
      <c r="E72" s="118">
        <f>E66+E56+E50</f>
        <v>130763293.52000001</v>
      </c>
      <c r="F72" s="118">
        <f>F50+F56+F66</f>
        <v>11272295.959999999</v>
      </c>
      <c r="G72" s="118">
        <f>G50+G56+G66</f>
        <v>2445490.7999999998</v>
      </c>
      <c r="H72" s="118">
        <f>H50+H56+H66</f>
        <v>10210635.209999999</v>
      </c>
      <c r="I72" s="118">
        <f>I66+I56+I50</f>
        <v>14571025.610000001</v>
      </c>
      <c r="J72" s="118">
        <f>J66+J56+J50</f>
        <v>16152699.710000001</v>
      </c>
      <c r="K72" s="119">
        <f>K66+K56+K50</f>
        <v>18074342.890000001</v>
      </c>
      <c r="L72" s="119"/>
      <c r="M72" s="115"/>
    </row>
    <row r="73" spans="1:17" x14ac:dyDescent="0.25">
      <c r="C73" s="115"/>
      <c r="D73" s="115"/>
      <c r="E73" s="115"/>
      <c r="F73" s="115"/>
      <c r="G73" s="115"/>
      <c r="H73" s="115"/>
      <c r="I73" s="116"/>
      <c r="J73" s="116"/>
      <c r="K73" s="116"/>
      <c r="L73" s="116"/>
      <c r="M73" s="115"/>
    </row>
    <row r="74" spans="1:17" x14ac:dyDescent="0.25">
      <c r="C74" s="115"/>
      <c r="D74" s="115"/>
      <c r="E74" s="115"/>
      <c r="F74" s="115"/>
      <c r="G74" s="115"/>
      <c r="H74" s="115"/>
      <c r="I74" s="116"/>
      <c r="J74" s="116"/>
      <c r="K74" s="116"/>
      <c r="L74" s="116"/>
    </row>
  </sheetData>
  <mergeCells count="38">
    <mergeCell ref="C66:C70"/>
    <mergeCell ref="C29:C33"/>
    <mergeCell ref="B19:B23"/>
    <mergeCell ref="B24:B28"/>
    <mergeCell ref="A39:B43"/>
    <mergeCell ref="A44:B48"/>
    <mergeCell ref="A49:B49"/>
    <mergeCell ref="A50:B54"/>
    <mergeCell ref="A55:B55"/>
    <mergeCell ref="A56:B60"/>
    <mergeCell ref="A61:B65"/>
    <mergeCell ref="A66:B70"/>
    <mergeCell ref="A19:A23"/>
    <mergeCell ref="A24:A28"/>
    <mergeCell ref="C19:C23"/>
    <mergeCell ref="C50:C54"/>
    <mergeCell ref="C61:C65"/>
    <mergeCell ref="C56:C60"/>
    <mergeCell ref="A14:A18"/>
    <mergeCell ref="B14:B18"/>
    <mergeCell ref="C14:C18"/>
    <mergeCell ref="C44:C48"/>
    <mergeCell ref="C24:C28"/>
    <mergeCell ref="C39:C43"/>
    <mergeCell ref="A29:A33"/>
    <mergeCell ref="B29:B33"/>
    <mergeCell ref="A34:C38"/>
    <mergeCell ref="P2:Q2"/>
    <mergeCell ref="P3:Q3"/>
    <mergeCell ref="P4:Q4"/>
    <mergeCell ref="C7:L7"/>
    <mergeCell ref="A9:A12"/>
    <mergeCell ref="B9:B12"/>
    <mergeCell ref="C9:C12"/>
    <mergeCell ref="D9:D12"/>
    <mergeCell ref="E9:Q10"/>
    <mergeCell ref="E11:E12"/>
    <mergeCell ref="F11:Q11"/>
  </mergeCells>
  <pageMargins left="0.39370078740157483" right="0.39370078740157483" top="1.1811023622047245" bottom="0.78740157480314965" header="0.31496062992125984" footer="0.31496062992125984"/>
  <pageSetup paperSize="9" scale="52" firstPageNumber="4" fitToHeight="5" orientation="landscape" useFirstPageNumber="1" verticalDpi="180" r:id="rId1"/>
  <headerFooter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4"/>
  <sheetViews>
    <sheetView view="pageBreakPreview" zoomScale="80" zoomScaleSheetLayoutView="80" workbookViewId="0">
      <selection activeCell="B21" sqref="B21:B23"/>
    </sheetView>
  </sheetViews>
  <sheetFormatPr defaultRowHeight="15" x14ac:dyDescent="0.25"/>
  <cols>
    <col min="1" max="1" width="21.5703125" style="2" customWidth="1"/>
    <col min="2" max="2" width="28.5703125" style="2" customWidth="1"/>
    <col min="3" max="3" width="67.5703125" style="2" customWidth="1"/>
    <col min="4" max="4" width="161.5703125" style="2" customWidth="1"/>
    <col min="5" max="16384" width="9.140625" style="2"/>
  </cols>
  <sheetData>
    <row r="1" spans="1:4" x14ac:dyDescent="0.25">
      <c r="D1" s="8" t="s">
        <v>86</v>
      </c>
    </row>
    <row r="3" spans="1:4" ht="15.75" x14ac:dyDescent="0.25">
      <c r="A3" s="277" t="s">
        <v>29</v>
      </c>
      <c r="B3" s="277"/>
      <c r="C3" s="277"/>
      <c r="D3" s="277"/>
    </row>
    <row r="4" spans="1:4" ht="15.75" x14ac:dyDescent="0.25">
      <c r="A4" s="27"/>
      <c r="B4" s="27"/>
      <c r="C4" s="27"/>
      <c r="D4" s="27"/>
    </row>
    <row r="5" spans="1:4" ht="63" x14ac:dyDescent="0.25">
      <c r="A5" s="22" t="s">
        <v>30</v>
      </c>
      <c r="B5" s="22" t="s">
        <v>31</v>
      </c>
      <c r="C5" s="22" t="s">
        <v>81</v>
      </c>
      <c r="D5" s="22" t="s">
        <v>32</v>
      </c>
    </row>
    <row r="6" spans="1:4" ht="15.75" x14ac:dyDescent="0.25">
      <c r="A6" s="28">
        <v>1</v>
      </c>
      <c r="B6" s="28">
        <v>2</v>
      </c>
      <c r="C6" s="28">
        <v>3</v>
      </c>
      <c r="D6" s="28">
        <v>4</v>
      </c>
    </row>
    <row r="7" spans="1:4" s="9" customFormat="1" ht="18" customHeight="1" x14ac:dyDescent="0.25">
      <c r="A7" s="276" t="s">
        <v>139</v>
      </c>
      <c r="B7" s="276"/>
      <c r="C7" s="276"/>
      <c r="D7" s="276"/>
    </row>
    <row r="8" spans="1:4" s="9" customFormat="1" ht="15.75" x14ac:dyDescent="0.25">
      <c r="A8" s="273" t="s">
        <v>140</v>
      </c>
      <c r="B8" s="273"/>
      <c r="C8" s="273"/>
      <c r="D8" s="273"/>
    </row>
    <row r="9" spans="1:4" s="9" customFormat="1" ht="15.75" x14ac:dyDescent="0.25">
      <c r="A9" s="273" t="s">
        <v>141</v>
      </c>
      <c r="B9" s="273"/>
      <c r="C9" s="273"/>
      <c r="D9" s="273"/>
    </row>
    <row r="10" spans="1:4" s="9" customFormat="1" ht="75.75" customHeight="1" x14ac:dyDescent="0.25">
      <c r="A10" s="90" t="s">
        <v>110</v>
      </c>
      <c r="B10" s="91" t="s">
        <v>142</v>
      </c>
      <c r="C10" s="92" t="s">
        <v>156</v>
      </c>
      <c r="D10" s="31" t="s">
        <v>155</v>
      </c>
    </row>
    <row r="11" spans="1:4" ht="26.25" customHeight="1" x14ac:dyDescent="0.25">
      <c r="A11" s="276" t="s">
        <v>139</v>
      </c>
      <c r="B11" s="276"/>
      <c r="C11" s="276"/>
      <c r="D11" s="276"/>
    </row>
    <row r="12" spans="1:4" ht="15" customHeight="1" x14ac:dyDescent="0.25">
      <c r="A12" s="275" t="s">
        <v>145</v>
      </c>
      <c r="B12" s="275"/>
      <c r="C12" s="275"/>
      <c r="D12" s="275"/>
    </row>
    <row r="13" spans="1:4" ht="15" customHeight="1" x14ac:dyDescent="0.25">
      <c r="A13" s="273" t="s">
        <v>143</v>
      </c>
      <c r="B13" s="273"/>
      <c r="C13" s="273"/>
      <c r="D13" s="273"/>
    </row>
    <row r="14" spans="1:4" ht="15" customHeight="1" x14ac:dyDescent="0.25">
      <c r="A14" s="279" t="s">
        <v>107</v>
      </c>
      <c r="B14" s="265" t="s">
        <v>144</v>
      </c>
      <c r="C14" s="267" t="s">
        <v>157</v>
      </c>
      <c r="D14" s="86" t="s">
        <v>151</v>
      </c>
    </row>
    <row r="15" spans="1:4" ht="33" customHeight="1" x14ac:dyDescent="0.25">
      <c r="A15" s="280"/>
      <c r="B15" s="266"/>
      <c r="C15" s="268"/>
      <c r="D15" s="87" t="s">
        <v>149</v>
      </c>
    </row>
    <row r="16" spans="1:4" ht="36" customHeight="1" x14ac:dyDescent="0.25">
      <c r="A16" s="280"/>
      <c r="B16" s="266"/>
      <c r="C16" s="268"/>
      <c r="D16" s="88" t="s">
        <v>152</v>
      </c>
    </row>
    <row r="17" spans="1:4" ht="93.75" customHeight="1" x14ac:dyDescent="0.25">
      <c r="A17" s="281"/>
      <c r="B17" s="278"/>
      <c r="C17" s="269"/>
      <c r="D17" s="85" t="s">
        <v>153</v>
      </c>
    </row>
    <row r="18" spans="1:4" ht="21.75" customHeight="1" x14ac:dyDescent="0.25">
      <c r="A18" s="276" t="s">
        <v>139</v>
      </c>
      <c r="B18" s="276"/>
      <c r="C18" s="276"/>
      <c r="D18" s="276"/>
    </row>
    <row r="19" spans="1:4" ht="19.5" customHeight="1" x14ac:dyDescent="0.25">
      <c r="A19" s="275" t="s">
        <v>146</v>
      </c>
      <c r="B19" s="275"/>
      <c r="C19" s="275"/>
      <c r="D19" s="275"/>
    </row>
    <row r="20" spans="1:4" ht="15" customHeight="1" x14ac:dyDescent="0.25">
      <c r="A20" s="273" t="s">
        <v>147</v>
      </c>
      <c r="B20" s="273"/>
      <c r="C20" s="273"/>
      <c r="D20" s="273"/>
    </row>
    <row r="21" spans="1:4" ht="37.5" customHeight="1" x14ac:dyDescent="0.25">
      <c r="A21" s="274" t="s">
        <v>108</v>
      </c>
      <c r="B21" s="265" t="s">
        <v>148</v>
      </c>
      <c r="C21" s="270" t="s">
        <v>158</v>
      </c>
      <c r="D21" s="89" t="s">
        <v>150</v>
      </c>
    </row>
    <row r="22" spans="1:4" ht="40.5" customHeight="1" x14ac:dyDescent="0.25">
      <c r="A22" s="274"/>
      <c r="B22" s="266"/>
      <c r="C22" s="271"/>
      <c r="D22" s="89" t="s">
        <v>149</v>
      </c>
    </row>
    <row r="23" spans="1:4" ht="33" customHeight="1" x14ac:dyDescent="0.25">
      <c r="A23" s="274"/>
      <c r="B23" s="266"/>
      <c r="C23" s="272"/>
      <c r="D23" s="85" t="s">
        <v>154</v>
      </c>
    </row>
    <row r="24" spans="1:4" ht="15" customHeight="1" x14ac:dyDescent="0.25"/>
    <row r="25" spans="1:4" ht="15" customHeight="1" x14ac:dyDescent="0.25"/>
    <row r="26" spans="1:4" ht="15" customHeight="1" x14ac:dyDescent="0.25"/>
    <row r="27" spans="1:4" ht="15" customHeight="1" x14ac:dyDescent="0.25"/>
    <row r="28" spans="1:4" ht="15" customHeight="1" x14ac:dyDescent="0.25"/>
    <row r="29" spans="1:4" ht="15" customHeight="1" x14ac:dyDescent="0.25"/>
    <row r="30" spans="1:4" ht="15" customHeight="1" x14ac:dyDescent="0.25"/>
    <row r="31" spans="1:4" ht="15" customHeight="1" x14ac:dyDescent="0.25"/>
    <row r="32" spans="1:4" ht="15" customHeight="1" x14ac:dyDescent="0.25"/>
    <row r="33" ht="15" customHeight="1" x14ac:dyDescent="0.25"/>
    <row r="34" ht="15" customHeight="1" x14ac:dyDescent="0.25"/>
  </sheetData>
  <mergeCells count="16">
    <mergeCell ref="A12:D12"/>
    <mergeCell ref="A13:D13"/>
    <mergeCell ref="A18:D18"/>
    <mergeCell ref="A19:D19"/>
    <mergeCell ref="A3:D3"/>
    <mergeCell ref="A7:D7"/>
    <mergeCell ref="A8:D8"/>
    <mergeCell ref="A9:D9"/>
    <mergeCell ref="A11:D11"/>
    <mergeCell ref="B14:B17"/>
    <mergeCell ref="A14:A17"/>
    <mergeCell ref="B21:B23"/>
    <mergeCell ref="C14:C17"/>
    <mergeCell ref="C21:C23"/>
    <mergeCell ref="A20:D20"/>
    <mergeCell ref="A21:A23"/>
  </mergeCells>
  <pageMargins left="0.39370078740157483" right="0.39370078740157483" top="1.1811023622047245" bottom="0.78740157480314965" header="0.31496062992125984" footer="0.31496062992125984"/>
  <pageSetup paperSize="9" scale="49" firstPageNumber="11" fitToHeight="3" orientation="landscape" useFirstPageNumber="1" horizontalDpi="180" verticalDpi="180" r:id="rId1"/>
  <headerFooter>
    <oddHeader>&amp;L
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7"/>
  <sheetViews>
    <sheetView view="pageBreakPreview" zoomScaleSheetLayoutView="100" workbookViewId="0">
      <selection activeCell="A8" sqref="A8:XFD9"/>
    </sheetView>
  </sheetViews>
  <sheetFormatPr defaultRowHeight="15" x14ac:dyDescent="0.25"/>
  <cols>
    <col min="1" max="3" width="9.140625" style="2"/>
    <col min="4" max="4" width="13.140625" style="2" customWidth="1"/>
    <col min="5" max="5" width="15.42578125" style="2" customWidth="1"/>
    <col min="6" max="21" width="9.140625" style="2"/>
    <col min="22" max="22" width="10" style="2" customWidth="1"/>
    <col min="23" max="16384" width="9.140625" style="2"/>
  </cols>
  <sheetData>
    <row r="1" spans="1:23" x14ac:dyDescent="0.25">
      <c r="V1" s="283" t="s">
        <v>45</v>
      </c>
      <c r="W1" s="283"/>
    </row>
    <row r="2" spans="1:23" ht="81.75" customHeight="1" x14ac:dyDescent="0.25">
      <c r="A2" s="282" t="s">
        <v>44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  <c r="Q2" s="282"/>
      <c r="R2" s="282"/>
      <c r="S2" s="282"/>
      <c r="T2" s="282"/>
      <c r="U2" s="282"/>
      <c r="V2" s="282"/>
      <c r="W2" s="282"/>
    </row>
    <row r="3" spans="1:23" ht="43.5" customHeight="1" x14ac:dyDescent="0.25">
      <c r="A3" s="292" t="s">
        <v>10</v>
      </c>
      <c r="B3" s="284" t="s">
        <v>34</v>
      </c>
      <c r="C3" s="292" t="s">
        <v>35</v>
      </c>
      <c r="D3" s="284" t="s">
        <v>36</v>
      </c>
      <c r="E3" s="284" t="s">
        <v>37</v>
      </c>
      <c r="F3" s="284" t="s">
        <v>38</v>
      </c>
      <c r="G3" s="286" t="s">
        <v>39</v>
      </c>
      <c r="H3" s="287"/>
      <c r="I3" s="287"/>
      <c r="J3" s="287"/>
      <c r="K3" s="288"/>
      <c r="L3" s="286" t="s">
        <v>39</v>
      </c>
      <c r="M3" s="287"/>
      <c r="N3" s="287"/>
      <c r="O3" s="287"/>
      <c r="P3" s="288"/>
      <c r="Q3" s="286" t="s">
        <v>39</v>
      </c>
      <c r="R3" s="287"/>
      <c r="S3" s="287"/>
      <c r="T3" s="287"/>
      <c r="U3" s="288"/>
      <c r="V3" s="284" t="s">
        <v>42</v>
      </c>
      <c r="W3" s="284" t="s">
        <v>43</v>
      </c>
    </row>
    <row r="4" spans="1:23" ht="72.75" customHeight="1" x14ac:dyDescent="0.25">
      <c r="A4" s="293"/>
      <c r="B4" s="285"/>
      <c r="C4" s="293"/>
      <c r="D4" s="285"/>
      <c r="E4" s="285"/>
      <c r="F4" s="285"/>
      <c r="G4" s="6" t="s">
        <v>40</v>
      </c>
      <c r="H4" s="5" t="s">
        <v>18</v>
      </c>
      <c r="I4" s="5" t="s">
        <v>19</v>
      </c>
      <c r="J4" s="5" t="s">
        <v>20</v>
      </c>
      <c r="K4" s="5" t="s">
        <v>41</v>
      </c>
      <c r="L4" s="6" t="s">
        <v>40</v>
      </c>
      <c r="M4" s="5" t="s">
        <v>18</v>
      </c>
      <c r="N4" s="5" t="s">
        <v>19</v>
      </c>
      <c r="O4" s="5" t="s">
        <v>20</v>
      </c>
      <c r="P4" s="5" t="s">
        <v>41</v>
      </c>
      <c r="Q4" s="6" t="s">
        <v>40</v>
      </c>
      <c r="R4" s="5" t="s">
        <v>18</v>
      </c>
      <c r="S4" s="5" t="s">
        <v>19</v>
      </c>
      <c r="T4" s="5" t="s">
        <v>20</v>
      </c>
      <c r="U4" s="5" t="s">
        <v>41</v>
      </c>
      <c r="V4" s="285"/>
      <c r="W4" s="285"/>
    </row>
    <row r="5" spans="1:23" x14ac:dyDescent="0.25">
      <c r="A5" s="30">
        <v>1</v>
      </c>
      <c r="B5" s="30">
        <v>2</v>
      </c>
      <c r="C5" s="30">
        <v>3</v>
      </c>
      <c r="D5" s="30">
        <v>4</v>
      </c>
      <c r="E5" s="30">
        <v>5</v>
      </c>
      <c r="F5" s="30">
        <v>6</v>
      </c>
      <c r="G5" s="30">
        <v>7</v>
      </c>
      <c r="H5" s="30">
        <v>8</v>
      </c>
      <c r="I5" s="30">
        <v>9</v>
      </c>
      <c r="J5" s="30">
        <v>10</v>
      </c>
      <c r="K5" s="30">
        <v>11</v>
      </c>
      <c r="L5" s="30">
        <v>12</v>
      </c>
      <c r="M5" s="30">
        <v>13</v>
      </c>
      <c r="N5" s="30">
        <v>14</v>
      </c>
      <c r="O5" s="30">
        <v>15</v>
      </c>
      <c r="P5" s="30">
        <v>16</v>
      </c>
      <c r="Q5" s="30">
        <v>17</v>
      </c>
      <c r="R5" s="30">
        <v>18</v>
      </c>
      <c r="S5" s="30">
        <v>19</v>
      </c>
      <c r="T5" s="30">
        <v>20</v>
      </c>
      <c r="U5" s="30">
        <v>21</v>
      </c>
      <c r="V5" s="30">
        <v>22</v>
      </c>
      <c r="W5" s="30">
        <v>23</v>
      </c>
    </row>
    <row r="6" spans="1:23" x14ac:dyDescent="0.25">
      <c r="A6" s="289" t="s">
        <v>33</v>
      </c>
      <c r="B6" s="290"/>
      <c r="C6" s="290"/>
      <c r="D6" s="290"/>
      <c r="E6" s="29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4" t="s">
        <v>82</v>
      </c>
      <c r="W6" s="4" t="s">
        <v>82</v>
      </c>
    </row>
    <row r="7" spans="1:23" x14ac:dyDescent="0.25">
      <c r="A7" s="30">
        <v>1</v>
      </c>
      <c r="B7" s="4" t="s">
        <v>82</v>
      </c>
      <c r="C7" s="4" t="s">
        <v>82</v>
      </c>
      <c r="D7" s="4" t="s">
        <v>82</v>
      </c>
      <c r="E7" s="4" t="s">
        <v>82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10">
        <v>0</v>
      </c>
      <c r="S7" s="10">
        <v>0</v>
      </c>
      <c r="T7" s="10">
        <v>0</v>
      </c>
      <c r="U7" s="10">
        <v>0</v>
      </c>
      <c r="V7" s="4" t="s">
        <v>82</v>
      </c>
      <c r="W7" s="4" t="s">
        <v>82</v>
      </c>
    </row>
  </sheetData>
  <mergeCells count="14">
    <mergeCell ref="A6:E6"/>
    <mergeCell ref="A3:A4"/>
    <mergeCell ref="B3:B4"/>
    <mergeCell ref="C3:C4"/>
    <mergeCell ref="D3:D4"/>
    <mergeCell ref="E3:E4"/>
    <mergeCell ref="A2:W2"/>
    <mergeCell ref="V1:W1"/>
    <mergeCell ref="F3:F4"/>
    <mergeCell ref="G3:K3"/>
    <mergeCell ref="L3:P3"/>
    <mergeCell ref="Q3:U3"/>
    <mergeCell ref="V3:V4"/>
    <mergeCell ref="W3:W4"/>
  </mergeCells>
  <pageMargins left="0.39370078740157483" right="0.39370078740157483" top="1.1811023622047245" bottom="0.78740157480314965" header="0.31496062992125984" footer="0.31496062992125984"/>
  <pageSetup paperSize="9" scale="62" firstPageNumber="12" orientation="landscape" useFirstPageNumber="1" r:id="rId1"/>
  <headerFooter>
    <oddHeader>&amp;L
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"/>
  <sheetViews>
    <sheetView view="pageBreakPreview" zoomScaleSheetLayoutView="100" workbookViewId="0">
      <selection activeCell="B9" sqref="B9"/>
    </sheetView>
  </sheetViews>
  <sheetFormatPr defaultRowHeight="15" x14ac:dyDescent="0.25"/>
  <cols>
    <col min="1" max="1" width="10" style="2" customWidth="1"/>
    <col min="2" max="6" width="20.5703125" style="2" customWidth="1"/>
    <col min="7" max="16384" width="9.140625" style="2"/>
  </cols>
  <sheetData>
    <row r="1" spans="1:6" x14ac:dyDescent="0.25">
      <c r="F1" s="8" t="s">
        <v>46</v>
      </c>
    </row>
    <row r="2" spans="1:6" ht="39.75" customHeight="1" x14ac:dyDescent="0.25">
      <c r="A2" s="294" t="s">
        <v>47</v>
      </c>
      <c r="B2" s="294"/>
      <c r="C2" s="294"/>
      <c r="D2" s="294"/>
      <c r="E2" s="294"/>
      <c r="F2" s="294"/>
    </row>
    <row r="3" spans="1:6" ht="101.25" customHeight="1" x14ac:dyDescent="0.25">
      <c r="A3" s="4" t="s">
        <v>10</v>
      </c>
      <c r="B3" s="3" t="s">
        <v>48</v>
      </c>
      <c r="C3" s="4" t="s">
        <v>35</v>
      </c>
      <c r="D3" s="3" t="s">
        <v>49</v>
      </c>
      <c r="E3" s="3" t="s">
        <v>50</v>
      </c>
      <c r="F3" s="3" t="s">
        <v>11</v>
      </c>
    </row>
    <row r="4" spans="1:6" x14ac:dyDescent="0.25">
      <c r="A4" s="32">
        <v>1</v>
      </c>
      <c r="B4" s="32">
        <v>2</v>
      </c>
      <c r="C4" s="32">
        <v>3</v>
      </c>
      <c r="D4" s="32">
        <v>4</v>
      </c>
      <c r="E4" s="32">
        <v>5</v>
      </c>
      <c r="F4" s="32">
        <v>6</v>
      </c>
    </row>
    <row r="5" spans="1:6" x14ac:dyDescent="0.25">
      <c r="A5" s="32">
        <v>1</v>
      </c>
      <c r="B5" s="4" t="s">
        <v>82</v>
      </c>
      <c r="C5" s="4" t="s">
        <v>82</v>
      </c>
      <c r="D5" s="4" t="s">
        <v>82</v>
      </c>
      <c r="E5" s="4" t="s">
        <v>82</v>
      </c>
      <c r="F5" s="4" t="s">
        <v>82</v>
      </c>
    </row>
  </sheetData>
  <mergeCells count="1">
    <mergeCell ref="A2:F2"/>
  </mergeCells>
  <pageMargins left="0.39370078740157483" right="0.39370078740157483" top="1.1811023622047245" bottom="0.78740157480314965" header="0.31496062992125984" footer="0.31496062992125984"/>
  <pageSetup paperSize="9" firstPageNumber="13" orientation="landscape" useFirstPageNumber="1" r:id="rId1"/>
  <headerFooter>
    <oddHeader>&amp;L
&amp;C&amp;P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"/>
  <sheetViews>
    <sheetView view="pageBreakPreview" zoomScale="90" zoomScaleSheetLayoutView="90" workbookViewId="0">
      <selection activeCell="O24" sqref="O24"/>
    </sheetView>
  </sheetViews>
  <sheetFormatPr defaultRowHeight="15" x14ac:dyDescent="0.25"/>
  <cols>
    <col min="1" max="1" width="9.140625" style="2"/>
    <col min="2" max="2" width="14" style="2" customWidth="1"/>
    <col min="3" max="3" width="10.7109375" style="2" customWidth="1"/>
    <col min="4" max="5" width="9.140625" style="2"/>
    <col min="6" max="6" width="14.5703125" style="2" customWidth="1"/>
    <col min="7" max="16384" width="9.140625" style="2"/>
  </cols>
  <sheetData>
    <row r="1" spans="1:19" x14ac:dyDescent="0.25">
      <c r="R1" s="295" t="s">
        <v>61</v>
      </c>
      <c r="S1" s="295"/>
    </row>
    <row r="2" spans="1:19" x14ac:dyDescent="0.25">
      <c r="A2" s="305" t="s">
        <v>60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305"/>
      <c r="R2" s="305"/>
      <c r="S2" s="305"/>
    </row>
    <row r="4" spans="1:19" ht="21.75" customHeight="1" x14ac:dyDescent="0.25">
      <c r="A4" s="299" t="s">
        <v>10</v>
      </c>
      <c r="B4" s="296" t="s">
        <v>52</v>
      </c>
      <c r="C4" s="297"/>
      <c r="D4" s="297"/>
      <c r="E4" s="298"/>
      <c r="F4" s="301" t="s">
        <v>57</v>
      </c>
      <c r="G4" s="303" t="s">
        <v>58</v>
      </c>
      <c r="H4" s="296" t="s">
        <v>59</v>
      </c>
      <c r="I4" s="297"/>
      <c r="J4" s="297"/>
      <c r="K4" s="297"/>
      <c r="L4" s="297"/>
      <c r="M4" s="297"/>
      <c r="N4" s="297"/>
      <c r="O4" s="297"/>
      <c r="P4" s="297"/>
      <c r="Q4" s="297"/>
      <c r="R4" s="297"/>
      <c r="S4" s="298"/>
    </row>
    <row r="5" spans="1:19" ht="72" customHeight="1" x14ac:dyDescent="0.25">
      <c r="A5" s="300"/>
      <c r="B5" s="3" t="s">
        <v>53</v>
      </c>
      <c r="C5" s="3" t="s">
        <v>54</v>
      </c>
      <c r="D5" s="3" t="s">
        <v>55</v>
      </c>
      <c r="E5" s="3" t="s">
        <v>56</v>
      </c>
      <c r="F5" s="302"/>
      <c r="G5" s="304"/>
      <c r="H5" s="33">
        <v>2019</v>
      </c>
      <c r="I5" s="33">
        <v>2020</v>
      </c>
      <c r="J5" s="33">
        <v>2021</v>
      </c>
      <c r="K5" s="33">
        <v>2022</v>
      </c>
      <c r="L5" s="33">
        <v>2023</v>
      </c>
      <c r="M5" s="33">
        <v>2024</v>
      </c>
      <c r="N5" s="33">
        <v>2025</v>
      </c>
      <c r="O5" s="33">
        <v>2026</v>
      </c>
      <c r="P5" s="33">
        <v>2027</v>
      </c>
      <c r="Q5" s="33">
        <v>2028</v>
      </c>
      <c r="R5" s="33">
        <v>2029</v>
      </c>
      <c r="S5" s="33">
        <v>2030</v>
      </c>
    </row>
    <row r="6" spans="1:19" x14ac:dyDescent="0.25">
      <c r="A6" s="30">
        <v>1</v>
      </c>
      <c r="B6" s="30">
        <v>2</v>
      </c>
      <c r="C6" s="30">
        <v>3</v>
      </c>
      <c r="D6" s="30">
        <v>4</v>
      </c>
      <c r="E6" s="30">
        <v>5</v>
      </c>
      <c r="F6" s="30">
        <v>6</v>
      </c>
      <c r="G6" s="30">
        <v>7</v>
      </c>
      <c r="H6" s="30">
        <v>8</v>
      </c>
      <c r="I6" s="30">
        <v>9</v>
      </c>
      <c r="J6" s="30">
        <v>10</v>
      </c>
      <c r="K6" s="30">
        <v>11</v>
      </c>
      <c r="L6" s="30">
        <v>12</v>
      </c>
      <c r="M6" s="30">
        <v>13</v>
      </c>
      <c r="N6" s="30">
        <v>14</v>
      </c>
      <c r="O6" s="30">
        <v>15</v>
      </c>
      <c r="P6" s="30">
        <v>16</v>
      </c>
      <c r="Q6" s="30">
        <v>17</v>
      </c>
      <c r="R6" s="30">
        <v>19</v>
      </c>
      <c r="S6" s="30">
        <v>20</v>
      </c>
    </row>
    <row r="7" spans="1:19" x14ac:dyDescent="0.25">
      <c r="A7" s="30">
        <v>1</v>
      </c>
      <c r="B7" s="4" t="s">
        <v>82</v>
      </c>
      <c r="C7" s="4" t="s">
        <v>82</v>
      </c>
      <c r="D7" s="4" t="s">
        <v>82</v>
      </c>
      <c r="E7" s="4" t="s">
        <v>82</v>
      </c>
      <c r="F7" s="4" t="s">
        <v>82</v>
      </c>
      <c r="G7" s="10">
        <f>H7+I7+J7+K7+L7+M7+N7+O7+P7+Q7+R7+S7</f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10">
        <v>0</v>
      </c>
      <c r="S7" s="10">
        <v>0</v>
      </c>
    </row>
  </sheetData>
  <mergeCells count="7">
    <mergeCell ref="R1:S1"/>
    <mergeCell ref="B4:E4"/>
    <mergeCell ref="A4:A5"/>
    <mergeCell ref="F4:F5"/>
    <mergeCell ref="G4:G5"/>
    <mergeCell ref="H4:S4"/>
    <mergeCell ref="A2:S2"/>
  </mergeCells>
  <pageMargins left="0.39370078740157483" right="0.39370078740157483" top="1.1811023622047245" bottom="0.78740157480314965" header="0.31496062992125984" footer="0.31496062992125984"/>
  <pageSetup paperSize="9" scale="74" firstPageNumber="16" orientation="landscape" useFirstPageNumber="1" r:id="rId1"/>
  <headerFooter>
    <oddHeader>&amp;L
&amp;C&amp;P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4"/>
  <sheetViews>
    <sheetView view="pageBreakPreview" zoomScale="60" workbookViewId="0">
      <selection activeCell="C22" sqref="C22"/>
    </sheetView>
  </sheetViews>
  <sheetFormatPr defaultRowHeight="15" x14ac:dyDescent="0.25"/>
  <cols>
    <col min="1" max="1" width="9.140625" style="2"/>
    <col min="2" max="4" width="22.85546875" style="2" customWidth="1"/>
    <col min="5" max="5" width="24.140625" style="2" customWidth="1"/>
    <col min="6" max="6" width="22.85546875" style="2" customWidth="1"/>
    <col min="7" max="16384" width="9.140625" style="2"/>
  </cols>
  <sheetData>
    <row r="1" spans="1:6" ht="29.25" customHeight="1" x14ac:dyDescent="0.25">
      <c r="E1" s="307"/>
      <c r="F1" s="308"/>
    </row>
    <row r="3" spans="1:6" x14ac:dyDescent="0.25">
      <c r="F3" s="8" t="s">
        <v>67</v>
      </c>
    </row>
    <row r="4" spans="1:6" ht="42.75" customHeight="1" x14ac:dyDescent="0.25">
      <c r="A4" s="306" t="s">
        <v>68</v>
      </c>
      <c r="B4" s="306"/>
      <c r="C4" s="306"/>
      <c r="D4" s="306"/>
      <c r="E4" s="306"/>
      <c r="F4" s="306"/>
    </row>
    <row r="6" spans="1:6" ht="80.25" customHeight="1" x14ac:dyDescent="0.25">
      <c r="A6" s="6" t="s">
        <v>10</v>
      </c>
      <c r="B6" s="5" t="s">
        <v>62</v>
      </c>
      <c r="C6" s="5" t="s">
        <v>63</v>
      </c>
      <c r="D6" s="5" t="s">
        <v>64</v>
      </c>
      <c r="E6" s="5" t="s">
        <v>65</v>
      </c>
      <c r="F6" s="5" t="s">
        <v>66</v>
      </c>
    </row>
    <row r="7" spans="1:6" x14ac:dyDescent="0.25">
      <c r="A7" s="30">
        <v>1</v>
      </c>
      <c r="B7" s="30">
        <v>2</v>
      </c>
      <c r="C7" s="30">
        <v>3</v>
      </c>
      <c r="D7" s="30">
        <v>4</v>
      </c>
      <c r="E7" s="30">
        <v>5</v>
      </c>
      <c r="F7" s="30">
        <v>6</v>
      </c>
    </row>
    <row r="8" spans="1:6" x14ac:dyDescent="0.25">
      <c r="A8" s="296" t="s">
        <v>51</v>
      </c>
      <c r="B8" s="297"/>
      <c r="C8" s="297"/>
      <c r="D8" s="297"/>
      <c r="E8" s="297"/>
      <c r="F8" s="298"/>
    </row>
    <row r="9" spans="1:6" x14ac:dyDescent="0.25">
      <c r="A9" s="296" t="s">
        <v>69</v>
      </c>
      <c r="B9" s="297"/>
      <c r="C9" s="297"/>
      <c r="D9" s="297"/>
      <c r="E9" s="297"/>
      <c r="F9" s="298"/>
    </row>
    <row r="10" spans="1:6" x14ac:dyDescent="0.25">
      <c r="A10" s="7" t="s">
        <v>70</v>
      </c>
      <c r="B10" s="4" t="s">
        <v>82</v>
      </c>
      <c r="C10" s="4" t="s">
        <v>82</v>
      </c>
      <c r="D10" s="4" t="s">
        <v>82</v>
      </c>
      <c r="E10" s="4" t="s">
        <v>82</v>
      </c>
      <c r="F10" s="4" t="s">
        <v>82</v>
      </c>
    </row>
    <row r="11" spans="1:6" x14ac:dyDescent="0.25">
      <c r="A11" s="7" t="s">
        <v>71</v>
      </c>
      <c r="B11" s="4" t="s">
        <v>82</v>
      </c>
      <c r="C11" s="4" t="s">
        <v>82</v>
      </c>
      <c r="D11" s="4" t="s">
        <v>82</v>
      </c>
      <c r="E11" s="4" t="s">
        <v>82</v>
      </c>
      <c r="F11" s="4" t="s">
        <v>82</v>
      </c>
    </row>
    <row r="12" spans="1:6" x14ac:dyDescent="0.25">
      <c r="A12" s="296" t="s">
        <v>72</v>
      </c>
      <c r="B12" s="297"/>
      <c r="C12" s="297"/>
      <c r="D12" s="297"/>
      <c r="E12" s="297"/>
      <c r="F12" s="298"/>
    </row>
    <row r="13" spans="1:6" x14ac:dyDescent="0.25">
      <c r="A13" s="7" t="s">
        <v>73</v>
      </c>
      <c r="B13" s="4" t="s">
        <v>82</v>
      </c>
      <c r="C13" s="4" t="s">
        <v>82</v>
      </c>
      <c r="D13" s="4" t="s">
        <v>82</v>
      </c>
      <c r="E13" s="4" t="s">
        <v>82</v>
      </c>
      <c r="F13" s="4" t="s">
        <v>82</v>
      </c>
    </row>
    <row r="14" spans="1:6" x14ac:dyDescent="0.25">
      <c r="A14" s="7" t="s">
        <v>74</v>
      </c>
      <c r="B14" s="4" t="s">
        <v>82</v>
      </c>
      <c r="C14" s="4" t="s">
        <v>82</v>
      </c>
      <c r="D14" s="4" t="s">
        <v>82</v>
      </c>
      <c r="E14" s="4" t="s">
        <v>82</v>
      </c>
      <c r="F14" s="4" t="s">
        <v>82</v>
      </c>
    </row>
  </sheetData>
  <mergeCells count="5">
    <mergeCell ref="A4:F4"/>
    <mergeCell ref="A8:F8"/>
    <mergeCell ref="A9:F9"/>
    <mergeCell ref="A12:F12"/>
    <mergeCell ref="E1:F1"/>
  </mergeCells>
  <pageMargins left="0.39370078740157483" right="0.39370078740157483" top="1.1811023622047245" bottom="0.78740157480314965" header="0.31496062992125984" footer="0.31496062992125984"/>
  <pageSetup paperSize="9" firstPageNumber="17" orientation="landscape" useFirstPageNumber="1" r:id="rId1"/>
  <headerFooter>
    <oddHeader>&amp;C&amp;P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"/>
  <sheetViews>
    <sheetView view="pageBreakPreview" zoomScale="120" zoomScaleSheetLayoutView="120" workbookViewId="0">
      <selection activeCell="D13" sqref="D13"/>
    </sheetView>
  </sheetViews>
  <sheetFormatPr defaultRowHeight="15" x14ac:dyDescent="0.25"/>
  <cols>
    <col min="1" max="1" width="9.140625" style="2"/>
    <col min="2" max="6" width="16.140625" style="2" customWidth="1"/>
    <col min="7" max="16384" width="9.140625" style="2"/>
  </cols>
  <sheetData>
    <row r="1" spans="1:6" ht="23.25" customHeight="1" x14ac:dyDescent="0.25">
      <c r="E1" s="295"/>
      <c r="F1" s="283"/>
    </row>
    <row r="3" spans="1:6" x14ac:dyDescent="0.25">
      <c r="F3" s="8" t="s">
        <v>79</v>
      </c>
    </row>
    <row r="4" spans="1:6" ht="75.75" customHeight="1" x14ac:dyDescent="0.25">
      <c r="A4" s="309" t="s">
        <v>80</v>
      </c>
      <c r="B4" s="309"/>
      <c r="C4" s="309"/>
      <c r="D4" s="309"/>
      <c r="E4" s="309"/>
      <c r="F4" s="309"/>
    </row>
    <row r="6" spans="1:6" ht="93" customHeight="1" x14ac:dyDescent="0.25">
      <c r="A6" s="4" t="s">
        <v>10</v>
      </c>
      <c r="B6" s="3" t="s">
        <v>75</v>
      </c>
      <c r="C6" s="34" t="s">
        <v>76</v>
      </c>
      <c r="D6" s="3" t="s">
        <v>77</v>
      </c>
      <c r="E6" s="3" t="s">
        <v>28</v>
      </c>
      <c r="F6" s="3" t="s">
        <v>78</v>
      </c>
    </row>
    <row r="7" spans="1:6" x14ac:dyDescent="0.25">
      <c r="A7" s="30">
        <v>1</v>
      </c>
      <c r="B7" s="30">
        <v>2</v>
      </c>
      <c r="C7" s="30">
        <v>3</v>
      </c>
      <c r="D7" s="30">
        <v>4</v>
      </c>
      <c r="E7" s="30">
        <v>5</v>
      </c>
      <c r="F7" s="30">
        <v>6</v>
      </c>
    </row>
    <row r="8" spans="1:6" x14ac:dyDescent="0.25">
      <c r="A8" s="30">
        <v>1</v>
      </c>
      <c r="B8" s="30" t="s">
        <v>82</v>
      </c>
      <c r="C8" s="30" t="s">
        <v>82</v>
      </c>
      <c r="D8" s="30" t="s">
        <v>82</v>
      </c>
      <c r="E8" s="30" t="s">
        <v>82</v>
      </c>
      <c r="F8" s="30" t="s">
        <v>82</v>
      </c>
    </row>
  </sheetData>
  <mergeCells count="2">
    <mergeCell ref="A4:F4"/>
    <mergeCell ref="E1:F1"/>
  </mergeCells>
  <pageMargins left="0.39370078740157483" right="0.39370078740157483" top="1.1811023622047245" bottom="0.78740157480314965" header="0.31496062992125984" footer="0.31496062992125984"/>
  <pageSetup paperSize="9" firstPageNumber="18" orientation="landscape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Таблица 1 </vt:lpstr>
      <vt:lpstr>Таблица 1</vt:lpstr>
      <vt:lpstr>Таблица 2</vt:lpstr>
      <vt:lpstr>Таблица 3</vt:lpstr>
      <vt:lpstr>Таблица 4</vt:lpstr>
      <vt:lpstr>Таблица 5</vt:lpstr>
      <vt:lpstr>Таблица 7</vt:lpstr>
      <vt:lpstr>Таблица 8</vt:lpstr>
      <vt:lpstr>Таблица 9</vt:lpstr>
      <vt:lpstr>'Таблица 1 '!Область_печати</vt:lpstr>
      <vt:lpstr>'Таблица 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2024-03-25T11:34:13Z</dcterms:modified>
</cp:coreProperties>
</file>