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/>
  </bookViews>
  <sheets>
    <sheet name="Таблица 2" sheetId="1" r:id="rId1"/>
    <sheet name="Лист1 (2)" sheetId="4" r:id="rId2"/>
    <sheet name="Лист2" sheetId="2" r:id="rId3"/>
    <sheet name="Лист3" sheetId="3" r:id="rId4"/>
  </sheets>
  <definedNames>
    <definedName name="_xlnm._FilterDatabase" localSheetId="1" hidden="1">'Лист1 (2)'!$A$1:$AD$26</definedName>
    <definedName name="_xlnm._FilterDatabase" localSheetId="0" hidden="1">'Таблица 2'!$A$7:$Q$91</definedName>
    <definedName name="OLE_LINK1" localSheetId="1">'Лист1 (2)'!$A$1</definedName>
    <definedName name="OLE_LINK1" localSheetId="0">'Таблица 2'!$A$7</definedName>
    <definedName name="_xlnm.Print_Area" localSheetId="0">'Таблица 2'!$A$7:$Q$91</definedName>
  </definedNames>
  <calcPr calcId="144525"/>
</workbook>
</file>

<file path=xl/calcChain.xml><?xml version="1.0" encoding="utf-8"?>
<calcChain xmlns="http://schemas.openxmlformats.org/spreadsheetml/2006/main">
  <c r="L43" i="1" l="1"/>
  <c r="F17" i="1"/>
  <c r="G17" i="1"/>
  <c r="H17" i="1"/>
  <c r="I17" i="1"/>
  <c r="J17" i="1"/>
  <c r="K17" i="1"/>
  <c r="L17" i="1"/>
  <c r="M17" i="1"/>
  <c r="N17" i="1"/>
  <c r="O17" i="1"/>
  <c r="P17" i="1"/>
  <c r="Q17" i="1"/>
  <c r="E18" i="1"/>
  <c r="E19" i="1"/>
  <c r="E20" i="1"/>
  <c r="E21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E24" i="1"/>
  <c r="E25" i="1"/>
  <c r="E26" i="1"/>
  <c r="F27" i="1"/>
  <c r="G27" i="1"/>
  <c r="H27" i="1"/>
  <c r="I27" i="1"/>
  <c r="J27" i="1"/>
  <c r="K27" i="1"/>
  <c r="L27" i="1"/>
  <c r="M27" i="1"/>
  <c r="N27" i="1"/>
  <c r="O27" i="1"/>
  <c r="P27" i="1"/>
  <c r="Q27" i="1"/>
  <c r="E28" i="1"/>
  <c r="E29" i="1"/>
  <c r="E30" i="1"/>
  <c r="E31" i="1"/>
  <c r="F32" i="1"/>
  <c r="G32" i="1"/>
  <c r="H32" i="1"/>
  <c r="I32" i="1"/>
  <c r="J32" i="1"/>
  <c r="K32" i="1"/>
  <c r="L32" i="1"/>
  <c r="M32" i="1"/>
  <c r="N32" i="1"/>
  <c r="O32" i="1"/>
  <c r="P32" i="1"/>
  <c r="Q32" i="1"/>
  <c r="E33" i="1"/>
  <c r="E34" i="1"/>
  <c r="E35" i="1"/>
  <c r="E36" i="1"/>
  <c r="F38" i="1"/>
  <c r="G38" i="1"/>
  <c r="H38" i="1"/>
  <c r="I38" i="1"/>
  <c r="J38" i="1"/>
  <c r="K38" i="1"/>
  <c r="L38" i="1"/>
  <c r="M38" i="1"/>
  <c r="N38" i="1"/>
  <c r="O38" i="1"/>
  <c r="P38" i="1"/>
  <c r="Q38" i="1"/>
  <c r="F39" i="1"/>
  <c r="G39" i="1"/>
  <c r="H39" i="1"/>
  <c r="I39" i="1"/>
  <c r="J39" i="1"/>
  <c r="K39" i="1"/>
  <c r="L39" i="1"/>
  <c r="M39" i="1"/>
  <c r="N39" i="1"/>
  <c r="O39" i="1"/>
  <c r="P39" i="1"/>
  <c r="Q39" i="1"/>
  <c r="F40" i="1"/>
  <c r="G40" i="1"/>
  <c r="H40" i="1"/>
  <c r="I40" i="1"/>
  <c r="J40" i="1"/>
  <c r="K40" i="1"/>
  <c r="L40" i="1"/>
  <c r="M40" i="1"/>
  <c r="N40" i="1"/>
  <c r="O40" i="1"/>
  <c r="P40" i="1"/>
  <c r="Q40" i="1"/>
  <c r="F41" i="1"/>
  <c r="G41" i="1"/>
  <c r="H41" i="1"/>
  <c r="I41" i="1"/>
  <c r="J41" i="1"/>
  <c r="K41" i="1"/>
  <c r="L41" i="1"/>
  <c r="M41" i="1"/>
  <c r="N41" i="1"/>
  <c r="O41" i="1"/>
  <c r="P41" i="1"/>
  <c r="Q41" i="1"/>
  <c r="F43" i="1"/>
  <c r="G43" i="1"/>
  <c r="H43" i="1"/>
  <c r="I43" i="1"/>
  <c r="J43" i="1"/>
  <c r="K43" i="1"/>
  <c r="M43" i="1"/>
  <c r="N43" i="1"/>
  <c r="O43" i="1"/>
  <c r="P43" i="1"/>
  <c r="Q43" i="1"/>
  <c r="E44" i="1"/>
  <c r="E45" i="1"/>
  <c r="E46" i="1"/>
  <c r="E47" i="1"/>
  <c r="E43" i="1" l="1"/>
  <c r="Q37" i="1"/>
  <c r="M37" i="1"/>
  <c r="I37" i="1"/>
  <c r="E22" i="1"/>
  <c r="P37" i="1"/>
  <c r="L37" i="1"/>
  <c r="H37" i="1"/>
  <c r="E40" i="1"/>
  <c r="O37" i="1"/>
  <c r="K37" i="1"/>
  <c r="G37" i="1"/>
  <c r="E32" i="1"/>
  <c r="E41" i="1"/>
  <c r="N37" i="1"/>
  <c r="J37" i="1"/>
  <c r="E37" i="1" s="1"/>
  <c r="F37" i="1"/>
  <c r="E27" i="1"/>
  <c r="E17" i="1"/>
  <c r="E39" i="1"/>
  <c r="E38" i="1"/>
  <c r="K64" i="1" l="1"/>
  <c r="L64" i="1"/>
  <c r="G65" i="1" l="1"/>
  <c r="H65" i="1"/>
  <c r="I65" i="1"/>
  <c r="J65" i="1"/>
  <c r="K65" i="1"/>
  <c r="L65" i="1"/>
  <c r="M65" i="1"/>
  <c r="N65" i="1"/>
  <c r="O65" i="1"/>
  <c r="P65" i="1"/>
  <c r="Q65" i="1"/>
  <c r="G64" i="1"/>
  <c r="H64" i="1"/>
  <c r="I64" i="1"/>
  <c r="J64" i="1"/>
  <c r="M64" i="1"/>
  <c r="N64" i="1"/>
  <c r="O64" i="1"/>
  <c r="P64" i="1"/>
  <c r="Q64" i="1"/>
  <c r="G63" i="1"/>
  <c r="H63" i="1"/>
  <c r="I63" i="1"/>
  <c r="J63" i="1"/>
  <c r="K63" i="1"/>
  <c r="L63" i="1"/>
  <c r="M63" i="1"/>
  <c r="N63" i="1"/>
  <c r="O63" i="1"/>
  <c r="P63" i="1"/>
  <c r="Q63" i="1"/>
  <c r="G62" i="1"/>
  <c r="H62" i="1"/>
  <c r="I62" i="1"/>
  <c r="J62" i="1"/>
  <c r="K62" i="1"/>
  <c r="K61" i="1" s="1"/>
  <c r="L62" i="1"/>
  <c r="M62" i="1"/>
  <c r="N62" i="1"/>
  <c r="O62" i="1"/>
  <c r="P62" i="1"/>
  <c r="Q62" i="1"/>
  <c r="F63" i="1"/>
  <c r="F64" i="1"/>
  <c r="F65" i="1"/>
  <c r="K56" i="1"/>
  <c r="K52" i="1" l="1"/>
  <c r="E58" i="1"/>
  <c r="E59" i="1"/>
  <c r="E60" i="1"/>
  <c r="E57" i="1"/>
  <c r="G56" i="1"/>
  <c r="H56" i="1"/>
  <c r="I56" i="1"/>
  <c r="J56" i="1"/>
  <c r="L56" i="1"/>
  <c r="M56" i="1"/>
  <c r="N56" i="1"/>
  <c r="O56" i="1"/>
  <c r="P56" i="1"/>
  <c r="Q56" i="1"/>
  <c r="G54" i="1"/>
  <c r="H54" i="1"/>
  <c r="I54" i="1"/>
  <c r="J54" i="1"/>
  <c r="K54" i="1"/>
  <c r="L54" i="1"/>
  <c r="M54" i="1"/>
  <c r="N54" i="1"/>
  <c r="O54" i="1"/>
  <c r="P54" i="1"/>
  <c r="Q54" i="1"/>
  <c r="G53" i="1"/>
  <c r="H53" i="1"/>
  <c r="I53" i="1"/>
  <c r="J53" i="1"/>
  <c r="K53" i="1"/>
  <c r="L53" i="1"/>
  <c r="M53" i="1"/>
  <c r="N53" i="1"/>
  <c r="O53" i="1"/>
  <c r="P53" i="1"/>
  <c r="Q53" i="1"/>
  <c r="G52" i="1"/>
  <c r="H52" i="1"/>
  <c r="I52" i="1"/>
  <c r="J52" i="1"/>
  <c r="L52" i="1"/>
  <c r="M52" i="1"/>
  <c r="N52" i="1"/>
  <c r="O52" i="1"/>
  <c r="P52" i="1"/>
  <c r="Q52" i="1"/>
  <c r="G51" i="1"/>
  <c r="H51" i="1"/>
  <c r="I51" i="1"/>
  <c r="J51" i="1"/>
  <c r="K51" i="1"/>
  <c r="L51" i="1"/>
  <c r="M51" i="1"/>
  <c r="N51" i="1"/>
  <c r="O51" i="1"/>
  <c r="P51" i="1"/>
  <c r="Q51" i="1"/>
  <c r="E13" i="1"/>
  <c r="E14" i="1"/>
  <c r="E15" i="1"/>
  <c r="E16" i="1"/>
  <c r="G12" i="1"/>
  <c r="H12" i="1"/>
  <c r="I12" i="1"/>
  <c r="J12" i="1"/>
  <c r="K12" i="1"/>
  <c r="L12" i="1"/>
  <c r="M12" i="1"/>
  <c r="N12" i="1"/>
  <c r="O12" i="1"/>
  <c r="P12" i="1"/>
  <c r="Q12" i="1"/>
  <c r="K69" i="1" l="1"/>
  <c r="K79" i="1" s="1"/>
  <c r="L69" i="1"/>
  <c r="L79" i="1" s="1"/>
  <c r="J69" i="1"/>
  <c r="J79" i="1" s="1"/>
  <c r="E79" i="1"/>
  <c r="E80" i="1"/>
  <c r="E78" i="1" l="1"/>
  <c r="E77" i="1"/>
  <c r="G70" i="1"/>
  <c r="G80" i="1" s="1"/>
  <c r="G69" i="1"/>
  <c r="G79" i="1" s="1"/>
  <c r="G68" i="1"/>
  <c r="G78" i="1" s="1"/>
  <c r="G61" i="1" l="1"/>
  <c r="G67" i="1"/>
  <c r="G77" i="1" s="1"/>
  <c r="H70" i="1" l="1"/>
  <c r="H80" i="1" s="1"/>
  <c r="I70" i="1"/>
  <c r="I80" i="1" s="1"/>
  <c r="J70" i="1"/>
  <c r="J80" i="1" s="1"/>
  <c r="K70" i="1"/>
  <c r="K80" i="1" s="1"/>
  <c r="L70" i="1"/>
  <c r="L80" i="1" s="1"/>
  <c r="M70" i="1"/>
  <c r="M80" i="1" s="1"/>
  <c r="N70" i="1"/>
  <c r="N80" i="1" s="1"/>
  <c r="O70" i="1"/>
  <c r="O80" i="1" s="1"/>
  <c r="P70" i="1"/>
  <c r="P80" i="1" s="1"/>
  <c r="P86" i="1" s="1"/>
  <c r="Q70" i="1"/>
  <c r="Q80" i="1" s="1"/>
  <c r="H69" i="1"/>
  <c r="H79" i="1" s="1"/>
  <c r="I69" i="1"/>
  <c r="I79" i="1" s="1"/>
  <c r="M69" i="1"/>
  <c r="M79" i="1" s="1"/>
  <c r="N69" i="1"/>
  <c r="N79" i="1" s="1"/>
  <c r="O69" i="1"/>
  <c r="O79" i="1" s="1"/>
  <c r="P69" i="1"/>
  <c r="P79" i="1" s="1"/>
  <c r="P85" i="1" s="1"/>
  <c r="Q69" i="1"/>
  <c r="Q79" i="1" s="1"/>
  <c r="H68" i="1"/>
  <c r="H78" i="1" s="1"/>
  <c r="I68" i="1"/>
  <c r="I78" i="1" s="1"/>
  <c r="J68" i="1"/>
  <c r="J78" i="1" s="1"/>
  <c r="K68" i="1"/>
  <c r="K78" i="1" s="1"/>
  <c r="L68" i="1"/>
  <c r="L78" i="1" s="1"/>
  <c r="M68" i="1"/>
  <c r="M78" i="1" s="1"/>
  <c r="N68" i="1"/>
  <c r="N78" i="1" s="1"/>
  <c r="O68" i="1"/>
  <c r="O78" i="1" s="1"/>
  <c r="P68" i="1"/>
  <c r="P78" i="1" s="1"/>
  <c r="P84" i="1" s="1"/>
  <c r="Q68" i="1"/>
  <c r="Q78" i="1" s="1"/>
  <c r="E65" i="1"/>
  <c r="E63" i="1"/>
  <c r="F62" i="1"/>
  <c r="F56" i="1"/>
  <c r="E56" i="1" s="1"/>
  <c r="F53" i="1"/>
  <c r="E53" i="1" s="1"/>
  <c r="F54" i="1"/>
  <c r="E54" i="1" s="1"/>
  <c r="F52" i="1"/>
  <c r="E52" i="1" s="1"/>
  <c r="F51" i="1"/>
  <c r="E51" i="1" s="1"/>
  <c r="F12" i="1"/>
  <c r="E12" i="1" s="1"/>
  <c r="N67" i="1" l="1"/>
  <c r="N77" i="1" s="1"/>
  <c r="N83" i="1" s="1"/>
  <c r="N61" i="1"/>
  <c r="J61" i="1"/>
  <c r="J67" i="1"/>
  <c r="J77" i="1" s="1"/>
  <c r="J83" i="1" s="1"/>
  <c r="E62" i="1"/>
  <c r="Q61" i="1"/>
  <c r="Q67" i="1"/>
  <c r="Q77" i="1" s="1"/>
  <c r="Q83" i="1" s="1"/>
  <c r="M61" i="1"/>
  <c r="M67" i="1"/>
  <c r="M77" i="1" s="1"/>
  <c r="M83" i="1" s="1"/>
  <c r="I61" i="1"/>
  <c r="I67" i="1"/>
  <c r="I77" i="1" s="1"/>
  <c r="I83" i="1" s="1"/>
  <c r="E76" i="1"/>
  <c r="P61" i="1"/>
  <c r="P67" i="1"/>
  <c r="P77" i="1" s="1"/>
  <c r="P83" i="1" s="1"/>
  <c r="L61" i="1"/>
  <c r="L67" i="1"/>
  <c r="L77" i="1" s="1"/>
  <c r="L83" i="1" s="1"/>
  <c r="H61" i="1"/>
  <c r="H67" i="1"/>
  <c r="H77" i="1" s="1"/>
  <c r="H83" i="1" s="1"/>
  <c r="E64" i="1"/>
  <c r="O61" i="1"/>
  <c r="O67" i="1"/>
  <c r="O77" i="1" s="1"/>
  <c r="O83" i="1" s="1"/>
  <c r="K67" i="1"/>
  <c r="K77" i="1" s="1"/>
  <c r="K83" i="1" s="1"/>
  <c r="G85" i="1"/>
  <c r="G84" i="1"/>
  <c r="G83" i="1"/>
  <c r="Q84" i="1"/>
  <c r="F67" i="1"/>
  <c r="G86" i="1"/>
  <c r="M84" i="1"/>
  <c r="P50" i="1"/>
  <c r="F70" i="1"/>
  <c r="N85" i="1"/>
  <c r="L86" i="1"/>
  <c r="K86" i="1"/>
  <c r="Q86" i="1"/>
  <c r="N86" i="1"/>
  <c r="J86" i="1"/>
  <c r="H86" i="1"/>
  <c r="M86" i="1"/>
  <c r="I86" i="1"/>
  <c r="G50" i="1"/>
  <c r="I50" i="1"/>
  <c r="F61" i="1"/>
  <c r="J84" i="1"/>
  <c r="M50" i="1"/>
  <c r="H85" i="1"/>
  <c r="O85" i="1"/>
  <c r="L85" i="1"/>
  <c r="H84" i="1"/>
  <c r="K85" i="1"/>
  <c r="L84" i="1"/>
  <c r="H50" i="1"/>
  <c r="O84" i="1"/>
  <c r="K84" i="1"/>
  <c r="L50" i="1"/>
  <c r="N84" i="1"/>
  <c r="Q85" i="1"/>
  <c r="J85" i="1"/>
  <c r="I84" i="1"/>
  <c r="I85" i="1"/>
  <c r="Q50" i="1"/>
  <c r="M85" i="1"/>
  <c r="F50" i="1"/>
  <c r="F68" i="1"/>
  <c r="O50" i="1"/>
  <c r="K50" i="1"/>
  <c r="O86" i="1"/>
  <c r="F69" i="1"/>
  <c r="N50" i="1"/>
  <c r="J50" i="1"/>
  <c r="E86" i="1"/>
  <c r="G66" i="1" l="1"/>
  <c r="G76" i="1" s="1"/>
  <c r="G82" i="1" s="1"/>
  <c r="Q66" i="1"/>
  <c r="Q76" i="1" s="1"/>
  <c r="Q82" i="1" s="1"/>
  <c r="L66" i="1"/>
  <c r="L76" i="1" s="1"/>
  <c r="L82" i="1" s="1"/>
  <c r="J66" i="1"/>
  <c r="J76" i="1" s="1"/>
  <c r="J82" i="1" s="1"/>
  <c r="N66" i="1"/>
  <c r="N76" i="1" s="1"/>
  <c r="F77" i="1"/>
  <c r="F83" i="1" s="1"/>
  <c r="E67" i="1"/>
  <c r="P66" i="1"/>
  <c r="P76" i="1" s="1"/>
  <c r="P82" i="1" s="1"/>
  <c r="E50" i="1"/>
  <c r="E61" i="1"/>
  <c r="F79" i="1"/>
  <c r="F85" i="1" s="1"/>
  <c r="E69" i="1"/>
  <c r="K66" i="1"/>
  <c r="K76" i="1" s="1"/>
  <c r="K82" i="1" s="1"/>
  <c r="I66" i="1"/>
  <c r="I76" i="1" s="1"/>
  <c r="I82" i="1" s="1"/>
  <c r="M66" i="1"/>
  <c r="M76" i="1" s="1"/>
  <c r="M82" i="1" s="1"/>
  <c r="O66" i="1"/>
  <c r="O76" i="1" s="1"/>
  <c r="O82" i="1" s="1"/>
  <c r="F78" i="1"/>
  <c r="F84" i="1" s="1"/>
  <c r="E68" i="1"/>
  <c r="F80" i="1"/>
  <c r="F86" i="1" s="1"/>
  <c r="E70" i="1"/>
  <c r="H66" i="1"/>
  <c r="N82" i="1"/>
  <c r="E85" i="1"/>
  <c r="E83" i="1"/>
  <c r="E84" i="1"/>
  <c r="F66" i="1"/>
  <c r="F76" i="1" s="1"/>
  <c r="F82" i="1" s="1"/>
  <c r="H76" i="1" l="1"/>
  <c r="H82" i="1" s="1"/>
  <c r="E66" i="1"/>
  <c r="E82" i="1"/>
</calcChain>
</file>

<file path=xl/sharedStrings.xml><?xml version="1.0" encoding="utf-8"?>
<sst xmlns="http://schemas.openxmlformats.org/spreadsheetml/2006/main" count="135" uniqueCount="55">
  <si>
    <t>Номер структурного элемента (основного мероприятия)</t>
  </si>
  <si>
    <t>Структурные элементы (основные мероприятия) муниципальной программы (их связь с целевыми показателями муниципальной программы)</t>
  </si>
  <si>
    <t>Ответственный исполнитель</t>
  </si>
  <si>
    <t>Источники финансирования</t>
  </si>
  <si>
    <t>Всего</t>
  </si>
  <si>
    <t>Финансовые затраты на реализацию (рублей)</t>
  </si>
  <si>
    <t xml:space="preserve">в том числе </t>
  </si>
  <si>
    <t>Подпрограмма I «Поддержка и развитие малого и среднего предпринимательства на территории города Покачи»</t>
  </si>
  <si>
    <t>Региональный проект «Популяризация предпринимательства»  (1,2,3,4,5,9)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</si>
  <si>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</si>
  <si>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</si>
  <si>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</si>
  <si>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</si>
  <si>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</si>
  <si>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Региональный проект «Создание условий для легкого старта и комфортного ведения бизнеса»</t>
  </si>
  <si>
    <t>Региональный проект «Акселерация субъектов малого и среднего предпринимательства» (1,2,3,4,5,9)</t>
  </si>
  <si>
    <t>Итого по подпрограмме I</t>
  </si>
  <si>
    <t>Подпрограмма II «Развитие агропромышленного комплекса и рынков сельскохозяйственной продукции, сырья и продовольствия на территории города Покачи»</t>
  </si>
  <si>
    <t>Итого по подпрограмме II</t>
  </si>
  <si>
    <t>Подпрограмма III «Обеспечение защиты прав потребителей»</t>
  </si>
  <si>
    <t>Обеспечение доступности правовой помощи потребителям (8)</t>
  </si>
  <si>
    <t>Итого по подпрограмме III</t>
  </si>
  <si>
    <t>Всего по муниципальной программе:</t>
  </si>
  <si>
    <t>Инвестиции в объекты муниципальной собственности</t>
  </si>
  <si>
    <t>Прочие расходы</t>
  </si>
  <si>
    <t>В том числе:</t>
  </si>
  <si>
    <t>Управление экономики администрации города Покачи</t>
  </si>
  <si>
    <t>Комитет по управлению муниципальным имуществом администрации города Покачи</t>
  </si>
  <si>
    <t>Таблица 2</t>
  </si>
  <si>
    <t>"Финансовая поддержка субъектов малого и среднего предпринимательства на реализацию комплекса мер, направленных на профилактику и устранение последствий распространения новой коронавирусной инфекции" (1,2,3,4,5,9)</t>
  </si>
  <si>
    <t>Предоставление неотложных мер поддержки субъектам малого и среднего предпринимательства, осуществляющим деятельность в отраслях, пострадавшим от распространения новой короновирусной инфекции (1,2,3,4,5,9)</t>
  </si>
  <si>
    <t>Государственная поддержка племенного животноводства.</t>
  </si>
  <si>
    <t>Распределение финансовых ресурсов муниципальной программы</t>
  </si>
  <si>
    <t>1.1</t>
  </si>
  <si>
    <t>1.2</t>
  </si>
  <si>
    <t>1.3</t>
  </si>
  <si>
    <t>1.4</t>
  </si>
  <si>
    <t>1.5.</t>
  </si>
  <si>
    <t>3.1</t>
  </si>
  <si>
    <t>2019 г.</t>
  </si>
  <si>
    <t>2020 г.</t>
  </si>
  <si>
    <t>2021 г.</t>
  </si>
  <si>
    <t>2022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</si>
  <si>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</si>
  <si>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</si>
  <si>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</si>
  <si>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</si>
  <si>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</si>
  <si>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</si>
  <si>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</si>
  <si>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</si>
  <si>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2.1</t>
  </si>
  <si>
    <t>Соисполнитель</t>
  </si>
  <si>
    <t>Управление экономики</t>
  </si>
  <si>
    <t>Приложение 2
к постановлению администрации
города Покачи
от 26.02.2024 №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</si>
</sst>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13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/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31" xfId="0" applyNumberFormat="1" applyFont="1" applyFill="1" applyBorder="1" applyAlignment="1">
      <alignment vertical="center" wrapText="1"/>
    </xf>
    <xf numFmtId="4" fontId="3" fillId="0" borderId="29" xfId="0" applyNumberFormat="1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vertical="center" wrapText="1"/>
    </xf>
    <xf numFmtId="2" fontId="3" fillId="0" borderId="3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35" xfId="0" applyNumberFormat="1" applyFont="1" applyFill="1" applyBorder="1" applyAlignment="1">
      <alignment horizontal="left" vertical="top" wrapText="1"/>
    </xf>
    <xf numFmtId="2" fontId="3" fillId="0" borderId="3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4" fontId="9" fillId="0" borderId="34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4" fontId="9" fillId="0" borderId="3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wrapText="1"/>
    </xf>
    <xf numFmtId="4" fontId="3" fillId="0" borderId="34" xfId="0" applyNumberFormat="1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top" wrapText="1"/>
    </xf>
    <xf numFmtId="2" fontId="3" fillId="0" borderId="35" xfId="0" applyNumberFormat="1" applyFont="1" applyFill="1" applyBorder="1" applyAlignment="1">
      <alignment horizontal="left" vertical="center" wrapText="1"/>
    </xf>
    <xf numFmtId="4" fontId="9" fillId="0" borderId="34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4" fontId="3" fillId="0" borderId="33" xfId="0" applyNumberFormat="1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wrapText="1"/>
    </xf>
    <xf numFmtId="4" fontId="3" fillId="0" borderId="17" xfId="0" applyNumberFormat="1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wrapText="1"/>
    </xf>
    <xf numFmtId="4" fontId="9" fillId="0" borderId="18" xfId="0" applyNumberFormat="1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vertical="center" wrapText="1"/>
    </xf>
    <xf numFmtId="4" fontId="9" fillId="0" borderId="22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horizontal="right" wrapText="1"/>
    </xf>
    <xf numFmtId="4" fontId="9" fillId="0" borderId="14" xfId="0" applyNumberFormat="1" applyFont="1" applyFill="1" applyBorder="1" applyAlignment="1">
      <alignment horizontal="right" wrapText="1"/>
    </xf>
    <xf numFmtId="4" fontId="9" fillId="0" borderId="32" xfId="0" applyNumberFormat="1" applyFont="1" applyFill="1" applyBorder="1" applyAlignment="1">
      <alignment vertical="center" wrapText="1"/>
    </xf>
    <xf numFmtId="4" fontId="9" fillId="0" borderId="41" xfId="0" applyNumberFormat="1" applyFont="1" applyFill="1" applyBorder="1" applyAlignment="1">
      <alignment vertical="center" wrapText="1"/>
    </xf>
    <xf numFmtId="4" fontId="9" fillId="0" borderId="22" xfId="0" applyNumberFormat="1" applyFont="1" applyFill="1" applyBorder="1" applyAlignment="1">
      <alignment horizontal="right" wrapText="1"/>
    </xf>
    <xf numFmtId="4" fontId="3" fillId="0" borderId="30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2" fontId="3" fillId="0" borderId="42" xfId="0" applyNumberFormat="1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vertical="center" wrapText="1"/>
    </xf>
    <xf numFmtId="4" fontId="3" fillId="0" borderId="4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2" fontId="3" fillId="0" borderId="35" xfId="0" applyNumberFormat="1" applyFont="1" applyBorder="1" applyAlignment="1">
      <alignment horizontal="left" vertical="top" wrapText="1"/>
    </xf>
    <xf numFmtId="4" fontId="3" fillId="0" borderId="35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4" fontId="3" fillId="0" borderId="32" xfId="0" applyNumberFormat="1" applyFont="1" applyFill="1" applyBorder="1" applyAlignment="1">
      <alignment vertical="top" wrapText="1"/>
    </xf>
    <xf numFmtId="4" fontId="3" fillId="0" borderId="29" xfId="0" applyNumberFormat="1" applyFont="1" applyFill="1" applyBorder="1" applyAlignment="1">
      <alignment wrapText="1"/>
    </xf>
    <xf numFmtId="4" fontId="3" fillId="0" borderId="32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9" fillId="0" borderId="30" xfId="0" applyNumberFormat="1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vertical="center" wrapText="1"/>
    </xf>
    <xf numFmtId="4" fontId="4" fillId="0" borderId="40" xfId="0" applyNumberFormat="1" applyFont="1" applyFill="1" applyBorder="1" applyAlignment="1">
      <alignment horizontal="center" vertical="top" wrapText="1"/>
    </xf>
    <xf numFmtId="4" fontId="4" fillId="0" borderId="32" xfId="0" applyNumberFormat="1" applyFont="1" applyFill="1" applyBorder="1" applyAlignment="1">
      <alignment horizontal="center" vertical="top" wrapText="1"/>
    </xf>
    <xf numFmtId="4" fontId="4" fillId="0" borderId="41" xfId="0" applyNumberFormat="1" applyFont="1" applyFill="1" applyBorder="1" applyAlignment="1">
      <alignment horizontal="center" vertical="top" wrapText="1"/>
    </xf>
    <xf numFmtId="4" fontId="3" fillId="0" borderId="40" xfId="0" applyNumberFormat="1" applyFont="1" applyFill="1" applyBorder="1" applyAlignment="1">
      <alignment horizontal="center" vertical="top" wrapText="1"/>
    </xf>
    <xf numFmtId="4" fontId="3" fillId="0" borderId="32" xfId="0" applyNumberFormat="1" applyFont="1" applyFill="1" applyBorder="1" applyAlignment="1">
      <alignment horizontal="center" vertical="top" wrapText="1"/>
    </xf>
    <xf numFmtId="4" fontId="3" fillId="0" borderId="4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2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4" fontId="3" fillId="0" borderId="21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16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view="pageLayout" zoomScale="70" zoomScaleNormal="90" zoomScaleSheetLayoutView="100" zoomScalePageLayoutView="70" workbookViewId="0">
      <selection activeCell="O1" sqref="O1:Q1"/>
    </sheetView>
  </sheetViews>
  <sheetFormatPr defaultRowHeight="12.75" x14ac:dyDescent="0.2"/>
  <cols>
    <col min="1" max="1" width="13.28515625" style="2" customWidth="1"/>
    <col min="2" max="2" width="36.140625" style="2" customWidth="1"/>
    <col min="3" max="3" width="14.5703125" style="2" customWidth="1"/>
    <col min="4" max="4" width="28.42578125" style="2" customWidth="1"/>
    <col min="5" max="5" width="12.85546875" style="2" customWidth="1"/>
    <col min="6" max="10" width="12.7109375" style="2" customWidth="1"/>
    <col min="11" max="11" width="12.7109375" style="14" customWidth="1"/>
    <col min="12" max="17" width="12.7109375" style="2" customWidth="1"/>
    <col min="18" max="18" width="12.28515625" style="2" bestFit="1" customWidth="1"/>
    <col min="19" max="16384" width="9.140625" style="2"/>
  </cols>
  <sheetData>
    <row r="1" spans="1:18" ht="69.75" customHeight="1" x14ac:dyDescent="0.2">
      <c r="G1" s="14"/>
      <c r="O1" s="177" t="s">
        <v>54</v>
      </c>
      <c r="P1" s="177"/>
      <c r="Q1" s="177"/>
    </row>
    <row r="2" spans="1:18" ht="14.25" customHeight="1" x14ac:dyDescent="0.2">
      <c r="O2" s="20"/>
      <c r="P2" s="20"/>
      <c r="Q2" s="20"/>
    </row>
    <row r="3" spans="1:18" x14ac:dyDescent="0.2">
      <c r="O3" s="14"/>
      <c r="Q3" s="72" t="s">
        <v>28</v>
      </c>
    </row>
    <row r="4" spans="1:18" x14ac:dyDescent="0.2">
      <c r="O4" s="14"/>
      <c r="P4" s="21"/>
      <c r="Q4" s="14"/>
    </row>
    <row r="5" spans="1:18" ht="15.75" customHeight="1" x14ac:dyDescent="0.2">
      <c r="B5" s="186" t="s">
        <v>32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8" ht="13.5" thickBot="1" x14ac:dyDescent="0.25">
      <c r="O6" s="14"/>
      <c r="P6" s="21"/>
      <c r="Q6" s="14"/>
    </row>
    <row r="7" spans="1:18" ht="21" customHeight="1" thickBot="1" x14ac:dyDescent="0.25">
      <c r="A7" s="142" t="s">
        <v>0</v>
      </c>
      <c r="B7" s="144" t="s">
        <v>1</v>
      </c>
      <c r="C7" s="144" t="s">
        <v>2</v>
      </c>
      <c r="D7" s="144" t="s">
        <v>3</v>
      </c>
      <c r="E7" s="133" t="s">
        <v>4</v>
      </c>
      <c r="F7" s="136" t="s">
        <v>5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"/>
    </row>
    <row r="8" spans="1:18" ht="24" customHeight="1" thickBot="1" x14ac:dyDescent="0.25">
      <c r="A8" s="143"/>
      <c r="B8" s="145"/>
      <c r="C8" s="145"/>
      <c r="D8" s="145"/>
      <c r="E8" s="134"/>
      <c r="F8" s="139" t="s">
        <v>6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1"/>
    </row>
    <row r="9" spans="1:18" ht="18" customHeight="1" thickBot="1" x14ac:dyDescent="0.25">
      <c r="A9" s="143"/>
      <c r="B9" s="146"/>
      <c r="C9" s="146"/>
      <c r="D9" s="146"/>
      <c r="E9" s="135"/>
      <c r="F9" s="26" t="s">
        <v>39</v>
      </c>
      <c r="G9" s="26" t="s">
        <v>40</v>
      </c>
      <c r="H9" s="26" t="s">
        <v>41</v>
      </c>
      <c r="I9" s="26" t="s">
        <v>42</v>
      </c>
      <c r="J9" s="77" t="s">
        <v>43</v>
      </c>
      <c r="K9" s="77" t="s">
        <v>44</v>
      </c>
      <c r="L9" s="77" t="s">
        <v>45</v>
      </c>
      <c r="M9" s="26" t="s">
        <v>46</v>
      </c>
      <c r="N9" s="26" t="s">
        <v>47</v>
      </c>
      <c r="O9" s="26" t="s">
        <v>48</v>
      </c>
      <c r="P9" s="26" t="s">
        <v>49</v>
      </c>
      <c r="Q9" s="23" t="s">
        <v>50</v>
      </c>
      <c r="R9" s="24"/>
    </row>
    <row r="10" spans="1:18" ht="13.5" thickBot="1" x14ac:dyDescent="0.25">
      <c r="A10" s="49">
        <v>1</v>
      </c>
      <c r="B10" s="22">
        <v>2</v>
      </c>
      <c r="C10" s="22">
        <v>3</v>
      </c>
      <c r="D10" s="79">
        <v>4</v>
      </c>
      <c r="E10" s="25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78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3">
        <v>17</v>
      </c>
      <c r="R10" s="1"/>
    </row>
    <row r="11" spans="1:18" ht="13.5" customHeight="1" thickBot="1" x14ac:dyDescent="0.25">
      <c r="A11" s="180" t="s">
        <v>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R11" s="1"/>
    </row>
    <row r="12" spans="1:18" ht="17.45" customHeight="1" x14ac:dyDescent="0.2">
      <c r="A12" s="183" t="s">
        <v>33</v>
      </c>
      <c r="B12" s="147" t="s">
        <v>8</v>
      </c>
      <c r="C12" s="159" t="s">
        <v>53</v>
      </c>
      <c r="D12" s="37" t="s">
        <v>9</v>
      </c>
      <c r="E12" s="62">
        <f>SUM(F12:Q12)</f>
        <v>468210.53</v>
      </c>
      <c r="F12" s="42">
        <f>F13+F14+F15+F16</f>
        <v>130000</v>
      </c>
      <c r="G12" s="42">
        <f t="shared" ref="G12:Q12" si="0">G13+G14+G15+G16</f>
        <v>338210.53</v>
      </c>
      <c r="H12" s="42">
        <f t="shared" si="0"/>
        <v>0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 t="shared" si="0"/>
        <v>0</v>
      </c>
      <c r="P12" s="42">
        <f t="shared" si="0"/>
        <v>0</v>
      </c>
      <c r="Q12" s="60">
        <f t="shared" si="0"/>
        <v>0</v>
      </c>
      <c r="R12" s="1"/>
    </row>
    <row r="13" spans="1:18" ht="18.75" customHeight="1" x14ac:dyDescent="0.2">
      <c r="A13" s="184"/>
      <c r="B13" s="148"/>
      <c r="C13" s="160"/>
      <c r="D13" s="80" t="s">
        <v>10</v>
      </c>
      <c r="E13" s="29">
        <f t="shared" ref="E13:E16" si="1">SUM(F13:Q13)</f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45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2">
        <v>0</v>
      </c>
      <c r="R13" s="1"/>
    </row>
    <row r="14" spans="1:18" ht="18" customHeight="1" x14ac:dyDescent="0.2">
      <c r="A14" s="184"/>
      <c r="B14" s="148"/>
      <c r="C14" s="160"/>
      <c r="D14" s="80" t="s">
        <v>11</v>
      </c>
      <c r="E14" s="29">
        <f t="shared" si="1"/>
        <v>444800</v>
      </c>
      <c r="F14" s="81">
        <v>123500</v>
      </c>
      <c r="G14" s="81">
        <v>321300</v>
      </c>
      <c r="H14" s="81">
        <v>0</v>
      </c>
      <c r="I14" s="81">
        <v>0</v>
      </c>
      <c r="J14" s="81">
        <v>0</v>
      </c>
      <c r="K14" s="45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2">
        <v>0</v>
      </c>
      <c r="R14" s="1"/>
    </row>
    <row r="15" spans="1:18" ht="15.75" customHeight="1" x14ac:dyDescent="0.2">
      <c r="A15" s="184"/>
      <c r="B15" s="148"/>
      <c r="C15" s="160"/>
      <c r="D15" s="80" t="s">
        <v>12</v>
      </c>
      <c r="E15" s="29">
        <f t="shared" si="1"/>
        <v>23410.53</v>
      </c>
      <c r="F15" s="81">
        <v>6500</v>
      </c>
      <c r="G15" s="81">
        <v>16910.53</v>
      </c>
      <c r="H15" s="81">
        <v>0</v>
      </c>
      <c r="I15" s="81">
        <v>0</v>
      </c>
      <c r="J15" s="81">
        <v>0</v>
      </c>
      <c r="K15" s="45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2">
        <v>0</v>
      </c>
      <c r="R15" s="1"/>
    </row>
    <row r="16" spans="1:18" ht="20.25" customHeight="1" thickBot="1" x14ac:dyDescent="0.25">
      <c r="A16" s="185"/>
      <c r="B16" s="149"/>
      <c r="C16" s="161"/>
      <c r="D16" s="83" t="s">
        <v>13</v>
      </c>
      <c r="E16" s="63">
        <f t="shared" si="1"/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48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5">
        <v>0</v>
      </c>
      <c r="R16" s="1"/>
    </row>
    <row r="17" spans="1:20" ht="17.45" customHeight="1" x14ac:dyDescent="0.2">
      <c r="A17" s="174" t="s">
        <v>34</v>
      </c>
      <c r="B17" s="150" t="s">
        <v>14</v>
      </c>
      <c r="C17" s="106" t="s">
        <v>53</v>
      </c>
      <c r="D17" s="37" t="s">
        <v>9</v>
      </c>
      <c r="E17" s="42">
        <f>SUM(F17:Q17)</f>
        <v>5486789.4800000004</v>
      </c>
      <c r="F17" s="42">
        <f t="shared" ref="F17" si="2">F18+F19+F20+F21</f>
        <v>1695052.63</v>
      </c>
      <c r="G17" s="42">
        <f t="shared" ref="G17" si="3">G18+G19+G20+G21</f>
        <v>2698736.84</v>
      </c>
      <c r="H17" s="42">
        <f t="shared" ref="H17" si="4">H18+H19+H20+H21</f>
        <v>300000</v>
      </c>
      <c r="I17" s="42">
        <f t="shared" ref="I17" si="5">I18+I19+I20+I21</f>
        <v>249894.74</v>
      </c>
      <c r="J17" s="42">
        <f t="shared" ref="J17" si="6">J18+J19+J20+J21</f>
        <v>15052.63</v>
      </c>
      <c r="K17" s="42">
        <f t="shared" ref="K17" si="7">K18+K19+K20+K21</f>
        <v>226526.32</v>
      </c>
      <c r="L17" s="42">
        <f t="shared" ref="L17" si="8">L18+L19+L20+L21</f>
        <v>226526.32</v>
      </c>
      <c r="M17" s="42">
        <f t="shared" ref="M17" si="9">M18+M19+M20+M21</f>
        <v>15000</v>
      </c>
      <c r="N17" s="42">
        <f t="shared" ref="N17" si="10">N18+N19+N20+N21</f>
        <v>15000</v>
      </c>
      <c r="O17" s="42">
        <f t="shared" ref="O17" si="11">O18+O19+O20+O21</f>
        <v>15000</v>
      </c>
      <c r="P17" s="42">
        <f t="shared" ref="P17" si="12">P18+P19+P20+P21</f>
        <v>15000</v>
      </c>
      <c r="Q17" s="60">
        <f t="shared" ref="Q17" si="13">Q18+Q19+Q20+Q21</f>
        <v>15000</v>
      </c>
      <c r="R17" s="12"/>
    </row>
    <row r="18" spans="1:20" ht="21" customHeight="1" x14ac:dyDescent="0.2">
      <c r="A18" s="175"/>
      <c r="B18" s="151"/>
      <c r="C18" s="107"/>
      <c r="D18" s="38" t="s">
        <v>10</v>
      </c>
      <c r="E18" s="36">
        <f>SUM(F18:Q18)</f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82">
        <v>0</v>
      </c>
      <c r="R18" s="12"/>
    </row>
    <row r="19" spans="1:20" ht="21" customHeight="1" x14ac:dyDescent="0.2">
      <c r="A19" s="175"/>
      <c r="B19" s="151"/>
      <c r="C19" s="107"/>
      <c r="D19" s="38" t="s">
        <v>11</v>
      </c>
      <c r="E19" s="36">
        <f t="shared" ref="E19:E21" si="14">SUM(F19:Q19)</f>
        <v>5141200</v>
      </c>
      <c r="F19" s="45">
        <v>1610300</v>
      </c>
      <c r="G19" s="45">
        <v>2563800</v>
      </c>
      <c r="H19" s="45">
        <v>285000</v>
      </c>
      <c r="I19" s="45">
        <v>237400</v>
      </c>
      <c r="J19" s="45">
        <v>14300</v>
      </c>
      <c r="K19" s="45">
        <v>215200</v>
      </c>
      <c r="L19" s="45">
        <v>215200</v>
      </c>
      <c r="M19" s="45">
        <v>0</v>
      </c>
      <c r="N19" s="45">
        <v>0</v>
      </c>
      <c r="O19" s="45">
        <v>0</v>
      </c>
      <c r="P19" s="45">
        <v>0</v>
      </c>
      <c r="Q19" s="82">
        <v>0</v>
      </c>
      <c r="R19" s="12"/>
    </row>
    <row r="20" spans="1:20" s="15" customFormat="1" ht="21.75" customHeight="1" x14ac:dyDescent="0.25">
      <c r="A20" s="175"/>
      <c r="B20" s="151"/>
      <c r="C20" s="107"/>
      <c r="D20" s="43" t="s">
        <v>12</v>
      </c>
      <c r="E20" s="36">
        <f t="shared" si="14"/>
        <v>345589.48</v>
      </c>
      <c r="F20" s="45">
        <v>84752.63</v>
      </c>
      <c r="G20" s="45">
        <v>134936.84</v>
      </c>
      <c r="H20" s="45">
        <v>15000</v>
      </c>
      <c r="I20" s="45">
        <v>12494.74</v>
      </c>
      <c r="J20" s="45">
        <v>752.63</v>
      </c>
      <c r="K20" s="45">
        <v>11326.32</v>
      </c>
      <c r="L20" s="45">
        <v>11326.32</v>
      </c>
      <c r="M20" s="74">
        <v>15000</v>
      </c>
      <c r="N20" s="74">
        <v>15000</v>
      </c>
      <c r="O20" s="74">
        <v>15000</v>
      </c>
      <c r="P20" s="74">
        <v>15000</v>
      </c>
      <c r="Q20" s="82">
        <v>15000</v>
      </c>
      <c r="R20" s="27"/>
    </row>
    <row r="21" spans="1:20" ht="18.75" customHeight="1" thickBot="1" x14ac:dyDescent="0.25">
      <c r="A21" s="176"/>
      <c r="B21" s="152"/>
      <c r="C21" s="108"/>
      <c r="D21" s="39" t="s">
        <v>13</v>
      </c>
      <c r="E21" s="44">
        <f t="shared" si="14"/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85">
        <v>0</v>
      </c>
      <c r="R21" s="12"/>
    </row>
    <row r="22" spans="1:20" ht="20.25" customHeight="1" x14ac:dyDescent="0.2">
      <c r="A22" s="174" t="s">
        <v>35</v>
      </c>
      <c r="B22" s="150" t="s">
        <v>29</v>
      </c>
      <c r="C22" s="106" t="s">
        <v>53</v>
      </c>
      <c r="D22" s="40" t="s">
        <v>9</v>
      </c>
      <c r="E22" s="42">
        <f>SUM(F22:Q22)</f>
        <v>1736638.28</v>
      </c>
      <c r="F22" s="42">
        <f>F23+F24+F25+F26</f>
        <v>0</v>
      </c>
      <c r="G22" s="42">
        <f t="shared" ref="G22:Q22" si="15">G23+G24+G25+G26</f>
        <v>1736638.28</v>
      </c>
      <c r="H22" s="42">
        <f t="shared" si="15"/>
        <v>0</v>
      </c>
      <c r="I22" s="42">
        <f t="shared" si="15"/>
        <v>0</v>
      </c>
      <c r="J22" s="42">
        <f t="shared" si="15"/>
        <v>0</v>
      </c>
      <c r="K22" s="42">
        <f t="shared" si="15"/>
        <v>0</v>
      </c>
      <c r="L22" s="42">
        <f t="shared" si="15"/>
        <v>0</v>
      </c>
      <c r="M22" s="42">
        <f t="shared" si="15"/>
        <v>0</v>
      </c>
      <c r="N22" s="42">
        <f t="shared" si="15"/>
        <v>0</v>
      </c>
      <c r="O22" s="42">
        <f t="shared" si="15"/>
        <v>0</v>
      </c>
      <c r="P22" s="42">
        <f t="shared" si="15"/>
        <v>0</v>
      </c>
      <c r="Q22" s="60">
        <f t="shared" si="15"/>
        <v>0</v>
      </c>
      <c r="R22" s="12"/>
    </row>
    <row r="23" spans="1:20" ht="16.5" customHeight="1" x14ac:dyDescent="0.2">
      <c r="A23" s="175"/>
      <c r="B23" s="151"/>
      <c r="C23" s="107"/>
      <c r="D23" s="41" t="s">
        <v>10</v>
      </c>
      <c r="E23" s="36">
        <f>SUM(F23:Q23)</f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82">
        <v>0</v>
      </c>
      <c r="R23" s="12"/>
    </row>
    <row r="24" spans="1:20" ht="16.5" customHeight="1" x14ac:dyDescent="0.2">
      <c r="A24" s="175"/>
      <c r="B24" s="151"/>
      <c r="C24" s="107"/>
      <c r="D24" s="41" t="s">
        <v>11</v>
      </c>
      <c r="E24" s="36">
        <f t="shared" ref="E24:E26" si="16">SUM(F24:Q24)</f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82">
        <v>0</v>
      </c>
      <c r="R24" s="12"/>
    </row>
    <row r="25" spans="1:20" ht="17.45" customHeight="1" x14ac:dyDescent="0.2">
      <c r="A25" s="175"/>
      <c r="B25" s="151"/>
      <c r="C25" s="107"/>
      <c r="D25" s="41" t="s">
        <v>12</v>
      </c>
      <c r="E25" s="36">
        <f t="shared" si="16"/>
        <v>1736638.28</v>
      </c>
      <c r="F25" s="45">
        <v>0</v>
      </c>
      <c r="G25" s="45">
        <v>1736638.28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82">
        <v>0</v>
      </c>
      <c r="R25" s="12"/>
    </row>
    <row r="26" spans="1:20" ht="25.5" customHeight="1" thickBot="1" x14ac:dyDescent="0.25">
      <c r="A26" s="176"/>
      <c r="B26" s="152"/>
      <c r="C26" s="108"/>
      <c r="D26" s="50" t="s">
        <v>13</v>
      </c>
      <c r="E26" s="44">
        <f t="shared" si="16"/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85">
        <v>0</v>
      </c>
      <c r="R26" s="12"/>
    </row>
    <row r="27" spans="1:20" ht="17.25" customHeight="1" x14ac:dyDescent="0.2">
      <c r="A27" s="124" t="s">
        <v>36</v>
      </c>
      <c r="B27" s="150" t="s">
        <v>30</v>
      </c>
      <c r="C27" s="106" t="s">
        <v>53</v>
      </c>
      <c r="D27" s="40" t="s">
        <v>9</v>
      </c>
      <c r="E27" s="62">
        <f>SUM(F27:Q27)</f>
        <v>842106</v>
      </c>
      <c r="F27" s="42">
        <f>F28+F29+F30+F31</f>
        <v>0</v>
      </c>
      <c r="G27" s="42">
        <f t="shared" ref="G27:Q27" si="17">G28+G29+G30+G31</f>
        <v>842106</v>
      </c>
      <c r="H27" s="42">
        <f t="shared" si="17"/>
        <v>0</v>
      </c>
      <c r="I27" s="42">
        <f t="shared" si="17"/>
        <v>0</v>
      </c>
      <c r="J27" s="42">
        <f t="shared" si="17"/>
        <v>0</v>
      </c>
      <c r="K27" s="42">
        <f t="shared" si="17"/>
        <v>0</v>
      </c>
      <c r="L27" s="42">
        <f t="shared" si="17"/>
        <v>0</v>
      </c>
      <c r="M27" s="42">
        <f t="shared" si="17"/>
        <v>0</v>
      </c>
      <c r="N27" s="42">
        <f t="shared" si="17"/>
        <v>0</v>
      </c>
      <c r="O27" s="42">
        <f t="shared" si="17"/>
        <v>0</v>
      </c>
      <c r="P27" s="42">
        <f t="shared" si="17"/>
        <v>0</v>
      </c>
      <c r="Q27" s="60">
        <f t="shared" si="17"/>
        <v>0</v>
      </c>
      <c r="R27" s="12"/>
    </row>
    <row r="28" spans="1:20" ht="17.45" customHeight="1" x14ac:dyDescent="0.2">
      <c r="A28" s="125"/>
      <c r="B28" s="151"/>
      <c r="C28" s="107"/>
      <c r="D28" s="41" t="s">
        <v>10</v>
      </c>
      <c r="E28" s="29">
        <f t="shared" ref="E28:E31" si="18">SUM(F28:Q28)</f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82">
        <v>0</v>
      </c>
      <c r="R28" s="12"/>
    </row>
    <row r="29" spans="1:20" ht="17.45" customHeight="1" x14ac:dyDescent="0.2">
      <c r="A29" s="125"/>
      <c r="B29" s="151"/>
      <c r="C29" s="107"/>
      <c r="D29" s="41" t="s">
        <v>11</v>
      </c>
      <c r="E29" s="29">
        <f t="shared" si="18"/>
        <v>800000</v>
      </c>
      <c r="F29" s="45">
        <v>0</v>
      </c>
      <c r="G29" s="45">
        <v>800000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82">
        <v>0</v>
      </c>
      <c r="R29" s="12"/>
    </row>
    <row r="30" spans="1:20" ht="17.45" customHeight="1" x14ac:dyDescent="0.2">
      <c r="A30" s="125"/>
      <c r="B30" s="151"/>
      <c r="C30" s="107"/>
      <c r="D30" s="41" t="s">
        <v>12</v>
      </c>
      <c r="E30" s="29">
        <f t="shared" si="18"/>
        <v>42106</v>
      </c>
      <c r="F30" s="45">
        <v>0</v>
      </c>
      <c r="G30" s="45">
        <v>42106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82">
        <v>0</v>
      </c>
      <c r="R30" s="12"/>
    </row>
    <row r="31" spans="1:20" ht="24" customHeight="1" thickBot="1" x14ac:dyDescent="0.25">
      <c r="A31" s="126"/>
      <c r="B31" s="152"/>
      <c r="C31" s="108"/>
      <c r="D31" s="50" t="s">
        <v>13</v>
      </c>
      <c r="E31" s="63">
        <f t="shared" si="18"/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85">
        <v>0</v>
      </c>
      <c r="R31" s="12"/>
    </row>
    <row r="32" spans="1:20" ht="17.45" customHeight="1" thickBot="1" x14ac:dyDescent="0.25">
      <c r="A32" s="124" t="s">
        <v>37</v>
      </c>
      <c r="B32" s="127" t="s">
        <v>15</v>
      </c>
      <c r="C32" s="127" t="s">
        <v>53</v>
      </c>
      <c r="D32" s="37" t="s">
        <v>9</v>
      </c>
      <c r="E32" s="42">
        <f t="shared" ref="E32:E37" si="19">SUM(F32:Q32)</f>
        <v>11549105.250000006</v>
      </c>
      <c r="F32" s="42">
        <f>F33+F34+F35+F36</f>
        <v>0</v>
      </c>
      <c r="G32" s="42">
        <f>G33+G34+G35+G36</f>
        <v>0</v>
      </c>
      <c r="H32" s="42">
        <f>H33+H34+H35+H36</f>
        <v>1937052.63</v>
      </c>
      <c r="I32" s="42">
        <f>I33+I34+I35+I36</f>
        <v>2761684.21</v>
      </c>
      <c r="J32" s="42">
        <f>J34+J35</f>
        <v>2402736.84</v>
      </c>
      <c r="K32" s="42">
        <f>K34+K35</f>
        <v>1981684.21</v>
      </c>
      <c r="L32" s="42">
        <f>L34+L35</f>
        <v>1981684.21</v>
      </c>
      <c r="M32" s="42">
        <f>M33+M34+M35+M36</f>
        <v>96852.63</v>
      </c>
      <c r="N32" s="42">
        <f>N33+N34+N35+N36</f>
        <v>96852.63</v>
      </c>
      <c r="O32" s="42">
        <f>O33+O34+O35+O36</f>
        <v>96852.63</v>
      </c>
      <c r="P32" s="42">
        <f>P33+P34+P35+P36</f>
        <v>96852.63</v>
      </c>
      <c r="Q32" s="60">
        <f>Q33+Q34+Q35+Q36</f>
        <v>96852.63</v>
      </c>
      <c r="R32" s="12"/>
      <c r="S32" s="178"/>
      <c r="T32" s="179"/>
    </row>
    <row r="33" spans="1:18" ht="16.5" customHeight="1" x14ac:dyDescent="0.2">
      <c r="A33" s="125"/>
      <c r="B33" s="128"/>
      <c r="C33" s="128"/>
      <c r="D33" s="38" t="s">
        <v>10</v>
      </c>
      <c r="E33" s="36">
        <f t="shared" si="19"/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82">
        <v>0</v>
      </c>
      <c r="R33" s="12"/>
    </row>
    <row r="34" spans="1:18" ht="18.75" customHeight="1" x14ac:dyDescent="0.2">
      <c r="A34" s="125"/>
      <c r="B34" s="128"/>
      <c r="C34" s="128"/>
      <c r="D34" s="73" t="s">
        <v>11</v>
      </c>
      <c r="E34" s="36">
        <f t="shared" si="19"/>
        <v>10522078.939999999</v>
      </c>
      <c r="F34" s="45">
        <v>0</v>
      </c>
      <c r="G34" s="45">
        <v>0</v>
      </c>
      <c r="H34" s="45">
        <v>1840200</v>
      </c>
      <c r="I34" s="45">
        <v>2623600</v>
      </c>
      <c r="J34" s="45">
        <v>2293078.94</v>
      </c>
      <c r="K34" s="45">
        <v>1882600</v>
      </c>
      <c r="L34" s="45">
        <v>1882600</v>
      </c>
      <c r="M34" s="45">
        <v>0</v>
      </c>
      <c r="N34" s="45">
        <v>0</v>
      </c>
      <c r="O34" s="45">
        <v>0</v>
      </c>
      <c r="P34" s="45">
        <v>0</v>
      </c>
      <c r="Q34" s="82">
        <v>0</v>
      </c>
      <c r="R34" s="30"/>
    </row>
    <row r="35" spans="1:18" ht="17.45" customHeight="1" x14ac:dyDescent="0.2">
      <c r="A35" s="125"/>
      <c r="B35" s="128"/>
      <c r="C35" s="128"/>
      <c r="D35" s="38" t="s">
        <v>12</v>
      </c>
      <c r="E35" s="36">
        <f t="shared" si="19"/>
        <v>1027026.31</v>
      </c>
      <c r="F35" s="45">
        <v>0</v>
      </c>
      <c r="G35" s="45">
        <v>0</v>
      </c>
      <c r="H35" s="45">
        <v>96852.63</v>
      </c>
      <c r="I35" s="45">
        <v>138084.21</v>
      </c>
      <c r="J35" s="45">
        <v>109657.9</v>
      </c>
      <c r="K35" s="45">
        <v>99084.21</v>
      </c>
      <c r="L35" s="45">
        <v>99084.21</v>
      </c>
      <c r="M35" s="45">
        <v>96852.63</v>
      </c>
      <c r="N35" s="45">
        <v>96852.63</v>
      </c>
      <c r="O35" s="45">
        <v>96852.63</v>
      </c>
      <c r="P35" s="45">
        <v>96852.63</v>
      </c>
      <c r="Q35" s="61">
        <v>96852.63</v>
      </c>
      <c r="R35" s="12"/>
    </row>
    <row r="36" spans="1:18" ht="18" customHeight="1" thickBot="1" x14ac:dyDescent="0.25">
      <c r="A36" s="126"/>
      <c r="B36" s="129"/>
      <c r="C36" s="129"/>
      <c r="D36" s="39" t="s">
        <v>13</v>
      </c>
      <c r="E36" s="44">
        <f t="shared" si="19"/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85">
        <v>0</v>
      </c>
      <c r="R36" s="12"/>
    </row>
    <row r="37" spans="1:18" ht="17.45" customHeight="1" x14ac:dyDescent="0.2">
      <c r="A37" s="118" t="s">
        <v>16</v>
      </c>
      <c r="B37" s="119"/>
      <c r="C37" s="106" t="s">
        <v>53</v>
      </c>
      <c r="D37" s="37" t="s">
        <v>9</v>
      </c>
      <c r="E37" s="62">
        <f t="shared" si="19"/>
        <v>20082849.539999995</v>
      </c>
      <c r="F37" s="42">
        <f>F38+F39+F40+F41</f>
        <v>1825052.63</v>
      </c>
      <c r="G37" s="42">
        <f>G38+G39+G40+G41</f>
        <v>5615691.6500000004</v>
      </c>
      <c r="H37" s="42">
        <f>H38+H39+H40+H41</f>
        <v>2237052.63</v>
      </c>
      <c r="I37" s="42">
        <f>I38+I39+I40+I41</f>
        <v>3011578.95</v>
      </c>
      <c r="J37" s="42">
        <f>J38+J39+J40+J41</f>
        <v>2417789.4699999997</v>
      </c>
      <c r="K37" s="42">
        <f t="shared" ref="K37" si="20">K38+K39+K40+K41</f>
        <v>2208210.5299999998</v>
      </c>
      <c r="L37" s="42">
        <f t="shared" ref="L37" si="21">L38+L39+L40+L41</f>
        <v>2208210.5299999998</v>
      </c>
      <c r="M37" s="42">
        <f t="shared" ref="M37" si="22">M38+M39+M40+M41</f>
        <v>111852.63</v>
      </c>
      <c r="N37" s="42">
        <f t="shared" ref="N37" si="23">N38+N39+N40+N41</f>
        <v>111852.63</v>
      </c>
      <c r="O37" s="42">
        <f t="shared" ref="O37" si="24">O38+O39+O40+O41</f>
        <v>111852.63</v>
      </c>
      <c r="P37" s="42">
        <f t="shared" ref="P37" si="25">P38+P39+P40+P41</f>
        <v>111852.63</v>
      </c>
      <c r="Q37" s="60">
        <f>Q38+Q39+Q40+Q41</f>
        <v>111852.63</v>
      </c>
      <c r="R37" s="13"/>
    </row>
    <row r="38" spans="1:18" ht="17.45" customHeight="1" x14ac:dyDescent="0.2">
      <c r="A38" s="120"/>
      <c r="B38" s="121"/>
      <c r="C38" s="107"/>
      <c r="D38" s="38" t="s">
        <v>10</v>
      </c>
      <c r="E38" s="29">
        <f t="shared" ref="E38:E40" si="26">SUM(F38:Q38)</f>
        <v>0</v>
      </c>
      <c r="F38" s="45">
        <f t="shared" ref="F38:Q38" si="27">F13+F18+F23+F28+F33</f>
        <v>0</v>
      </c>
      <c r="G38" s="45">
        <f t="shared" si="27"/>
        <v>0</v>
      </c>
      <c r="H38" s="45">
        <f t="shared" si="27"/>
        <v>0</v>
      </c>
      <c r="I38" s="45">
        <f t="shared" si="27"/>
        <v>0</v>
      </c>
      <c r="J38" s="45">
        <f t="shared" si="27"/>
        <v>0</v>
      </c>
      <c r="K38" s="45">
        <f t="shared" si="27"/>
        <v>0</v>
      </c>
      <c r="L38" s="45">
        <f t="shared" si="27"/>
        <v>0</v>
      </c>
      <c r="M38" s="45">
        <f t="shared" si="27"/>
        <v>0</v>
      </c>
      <c r="N38" s="45">
        <f t="shared" si="27"/>
        <v>0</v>
      </c>
      <c r="O38" s="45">
        <f t="shared" si="27"/>
        <v>0</v>
      </c>
      <c r="P38" s="45">
        <f t="shared" si="27"/>
        <v>0</v>
      </c>
      <c r="Q38" s="61">
        <f t="shared" si="27"/>
        <v>0</v>
      </c>
      <c r="R38" s="12"/>
    </row>
    <row r="39" spans="1:18" ht="17.25" customHeight="1" x14ac:dyDescent="0.2">
      <c r="A39" s="120"/>
      <c r="B39" s="121"/>
      <c r="C39" s="107"/>
      <c r="D39" s="38" t="s">
        <v>11</v>
      </c>
      <c r="E39" s="29">
        <f t="shared" si="26"/>
        <v>16908078.939999998</v>
      </c>
      <c r="F39" s="45">
        <f t="shared" ref="F39:Q39" si="28">F14+F19+F24+F29+F34</f>
        <v>1733800</v>
      </c>
      <c r="G39" s="45">
        <f t="shared" si="28"/>
        <v>3685100</v>
      </c>
      <c r="H39" s="45">
        <f t="shared" si="28"/>
        <v>2125200</v>
      </c>
      <c r="I39" s="45">
        <f t="shared" si="28"/>
        <v>2861000</v>
      </c>
      <c r="J39" s="45">
        <f t="shared" si="28"/>
        <v>2307378.94</v>
      </c>
      <c r="K39" s="45">
        <f t="shared" si="28"/>
        <v>2097800</v>
      </c>
      <c r="L39" s="45">
        <f t="shared" si="28"/>
        <v>2097800</v>
      </c>
      <c r="M39" s="45">
        <f t="shared" si="28"/>
        <v>0</v>
      </c>
      <c r="N39" s="45">
        <f t="shared" si="28"/>
        <v>0</v>
      </c>
      <c r="O39" s="45">
        <f t="shared" si="28"/>
        <v>0</v>
      </c>
      <c r="P39" s="45">
        <f t="shared" si="28"/>
        <v>0</v>
      </c>
      <c r="Q39" s="61">
        <f t="shared" si="28"/>
        <v>0</v>
      </c>
      <c r="R39" s="13"/>
    </row>
    <row r="40" spans="1:18" ht="17.45" customHeight="1" x14ac:dyDescent="0.2">
      <c r="A40" s="120"/>
      <c r="B40" s="121"/>
      <c r="C40" s="107"/>
      <c r="D40" s="38" t="s">
        <v>12</v>
      </c>
      <c r="E40" s="29">
        <f t="shared" si="26"/>
        <v>3174770.5999999987</v>
      </c>
      <c r="F40" s="45">
        <f t="shared" ref="F40:Q40" si="29">F15+F20+F25+F30+F35</f>
        <v>91252.63</v>
      </c>
      <c r="G40" s="45">
        <f t="shared" si="29"/>
        <v>1930591.65</v>
      </c>
      <c r="H40" s="45">
        <f t="shared" si="29"/>
        <v>111852.63</v>
      </c>
      <c r="I40" s="45">
        <f t="shared" si="29"/>
        <v>150578.94999999998</v>
      </c>
      <c r="J40" s="45">
        <f t="shared" si="29"/>
        <v>110410.53</v>
      </c>
      <c r="K40" s="45">
        <f t="shared" si="29"/>
        <v>110410.53</v>
      </c>
      <c r="L40" s="45">
        <f t="shared" si="29"/>
        <v>110410.53</v>
      </c>
      <c r="M40" s="45">
        <f t="shared" si="29"/>
        <v>111852.63</v>
      </c>
      <c r="N40" s="45">
        <f t="shared" si="29"/>
        <v>111852.63</v>
      </c>
      <c r="O40" s="45">
        <f t="shared" si="29"/>
        <v>111852.63</v>
      </c>
      <c r="P40" s="45">
        <f t="shared" si="29"/>
        <v>111852.63</v>
      </c>
      <c r="Q40" s="61">
        <f t="shared" si="29"/>
        <v>111852.63</v>
      </c>
      <c r="R40" s="13"/>
    </row>
    <row r="41" spans="1:18" ht="19.5" customHeight="1" thickBot="1" x14ac:dyDescent="0.25">
      <c r="A41" s="122"/>
      <c r="B41" s="123"/>
      <c r="C41" s="108"/>
      <c r="D41" s="39" t="s">
        <v>13</v>
      </c>
      <c r="E41" s="63">
        <f>SUM(F41:Q41)</f>
        <v>0</v>
      </c>
      <c r="F41" s="48">
        <f t="shared" ref="F41:Q41" si="30">F16+F21+F26+F31+F36</f>
        <v>0</v>
      </c>
      <c r="G41" s="48">
        <f t="shared" si="30"/>
        <v>0</v>
      </c>
      <c r="H41" s="48">
        <f t="shared" si="30"/>
        <v>0</v>
      </c>
      <c r="I41" s="48">
        <f t="shared" si="30"/>
        <v>0</v>
      </c>
      <c r="J41" s="48">
        <f t="shared" si="30"/>
        <v>0</v>
      </c>
      <c r="K41" s="48">
        <f t="shared" si="30"/>
        <v>0</v>
      </c>
      <c r="L41" s="48">
        <f t="shared" si="30"/>
        <v>0</v>
      </c>
      <c r="M41" s="48">
        <f t="shared" si="30"/>
        <v>0</v>
      </c>
      <c r="N41" s="48">
        <f t="shared" si="30"/>
        <v>0</v>
      </c>
      <c r="O41" s="48">
        <f t="shared" si="30"/>
        <v>0</v>
      </c>
      <c r="P41" s="48">
        <f t="shared" si="30"/>
        <v>0</v>
      </c>
      <c r="Q41" s="64">
        <f t="shared" si="30"/>
        <v>0</v>
      </c>
      <c r="R41" s="12"/>
    </row>
    <row r="42" spans="1:18" ht="17.45" customHeight="1" thickBot="1" x14ac:dyDescent="0.25">
      <c r="A42" s="112" t="s">
        <v>17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4"/>
      <c r="R42" s="12"/>
    </row>
    <row r="43" spans="1:18" ht="17.45" customHeight="1" x14ac:dyDescent="0.2">
      <c r="A43" s="115" t="s">
        <v>51</v>
      </c>
      <c r="B43" s="162" t="s">
        <v>31</v>
      </c>
      <c r="C43" s="106" t="s">
        <v>53</v>
      </c>
      <c r="D43" s="37" t="s">
        <v>9</v>
      </c>
      <c r="E43" s="65">
        <f>SUM(F43:Q43)</f>
        <v>60400</v>
      </c>
      <c r="F43" s="51">
        <f>F44+F45+F46+F47</f>
        <v>6000</v>
      </c>
      <c r="G43" s="51">
        <f t="shared" ref="G43:Q43" si="31">G44+G45+G46+G47</f>
        <v>7200</v>
      </c>
      <c r="H43" s="51">
        <f t="shared" si="31"/>
        <v>0</v>
      </c>
      <c r="I43" s="51">
        <f t="shared" si="31"/>
        <v>0</v>
      </c>
      <c r="J43" s="51">
        <f t="shared" si="31"/>
        <v>16400</v>
      </c>
      <c r="K43" s="51">
        <f t="shared" si="31"/>
        <v>14200</v>
      </c>
      <c r="L43" s="51">
        <f>L44+L45+L46+L47</f>
        <v>16600</v>
      </c>
      <c r="M43" s="51">
        <f t="shared" si="31"/>
        <v>0</v>
      </c>
      <c r="N43" s="51">
        <f t="shared" si="31"/>
        <v>0</v>
      </c>
      <c r="O43" s="51">
        <f t="shared" si="31"/>
        <v>0</v>
      </c>
      <c r="P43" s="51">
        <f t="shared" si="31"/>
        <v>0</v>
      </c>
      <c r="Q43" s="56">
        <f t="shared" si="31"/>
        <v>0</v>
      </c>
      <c r="R43" s="12"/>
    </row>
    <row r="44" spans="1:18" ht="20.25" customHeight="1" x14ac:dyDescent="0.2">
      <c r="A44" s="116"/>
      <c r="B44" s="163"/>
      <c r="C44" s="107"/>
      <c r="D44" s="38" t="s">
        <v>10</v>
      </c>
      <c r="E44" s="66">
        <f>SUM(F44:Q44)</f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61">
        <v>0</v>
      </c>
      <c r="R44" s="12"/>
    </row>
    <row r="45" spans="1:18" ht="17.45" customHeight="1" x14ac:dyDescent="0.2">
      <c r="A45" s="116"/>
      <c r="B45" s="163"/>
      <c r="C45" s="107"/>
      <c r="D45" s="38" t="s">
        <v>11</v>
      </c>
      <c r="E45" s="66">
        <f>SUM(F45:Q45)</f>
        <v>60400</v>
      </c>
      <c r="F45" s="46">
        <v>6000</v>
      </c>
      <c r="G45" s="46">
        <v>7200</v>
      </c>
      <c r="H45" s="46">
        <v>0</v>
      </c>
      <c r="I45" s="46">
        <v>0</v>
      </c>
      <c r="J45" s="46">
        <v>16400</v>
      </c>
      <c r="K45" s="46">
        <v>14200</v>
      </c>
      <c r="L45" s="46">
        <v>16600</v>
      </c>
      <c r="M45" s="46">
        <v>0</v>
      </c>
      <c r="N45" s="46">
        <v>0</v>
      </c>
      <c r="O45" s="46">
        <v>0</v>
      </c>
      <c r="P45" s="46">
        <v>0</v>
      </c>
      <c r="Q45" s="61">
        <v>0</v>
      </c>
      <c r="R45" s="12"/>
    </row>
    <row r="46" spans="1:18" ht="17.45" customHeight="1" x14ac:dyDescent="0.2">
      <c r="A46" s="116"/>
      <c r="B46" s="163"/>
      <c r="C46" s="107"/>
      <c r="D46" s="38" t="s">
        <v>12</v>
      </c>
      <c r="E46" s="66">
        <f>SUM(F46:Q46)</f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99">
        <v>0</v>
      </c>
      <c r="R46" s="12"/>
    </row>
    <row r="47" spans="1:18" s="15" customFormat="1" ht="17.45" customHeight="1" thickBot="1" x14ac:dyDescent="0.25">
      <c r="A47" s="116"/>
      <c r="B47" s="163"/>
      <c r="C47" s="107"/>
      <c r="D47" s="38" t="s">
        <v>13</v>
      </c>
      <c r="E47" s="66">
        <f>SUM(F47:Q47)</f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61">
        <v>0</v>
      </c>
      <c r="R47" s="18"/>
    </row>
    <row r="48" spans="1:18" s="17" customFormat="1" ht="17.25" hidden="1" customHeight="1" thickBot="1" x14ac:dyDescent="0.3">
      <c r="A48" s="116"/>
      <c r="B48" s="163"/>
      <c r="C48" s="33"/>
      <c r="D48" s="31"/>
      <c r="E48" s="67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61"/>
      <c r="R48" s="16"/>
    </row>
    <row r="49" spans="1:18" s="17" customFormat="1" ht="17.25" hidden="1" customHeight="1" thickBot="1" x14ac:dyDescent="0.3">
      <c r="A49" s="117"/>
      <c r="B49" s="164"/>
      <c r="C49" s="52"/>
      <c r="D49" s="32"/>
      <c r="E49" s="68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64"/>
      <c r="R49" s="16"/>
    </row>
    <row r="50" spans="1:18" ht="17.45" customHeight="1" x14ac:dyDescent="0.2">
      <c r="A50" s="118" t="s">
        <v>18</v>
      </c>
      <c r="B50" s="119"/>
      <c r="C50" s="106" t="s">
        <v>53</v>
      </c>
      <c r="D50" s="37" t="s">
        <v>9</v>
      </c>
      <c r="E50" s="65">
        <f>SUM(F50:Q50)</f>
        <v>60400</v>
      </c>
      <c r="F50" s="51">
        <f t="shared" ref="F50:Q50" si="32">F51+F52+F53+F54</f>
        <v>6000</v>
      </c>
      <c r="G50" s="51">
        <f t="shared" si="32"/>
        <v>7200</v>
      </c>
      <c r="H50" s="51">
        <f t="shared" si="32"/>
        <v>0</v>
      </c>
      <c r="I50" s="51">
        <f t="shared" si="32"/>
        <v>0</v>
      </c>
      <c r="J50" s="51">
        <f t="shared" si="32"/>
        <v>16400</v>
      </c>
      <c r="K50" s="51">
        <f t="shared" si="32"/>
        <v>14200</v>
      </c>
      <c r="L50" s="51">
        <f t="shared" si="32"/>
        <v>16600</v>
      </c>
      <c r="M50" s="51">
        <f t="shared" si="32"/>
        <v>0</v>
      </c>
      <c r="N50" s="51">
        <f t="shared" si="32"/>
        <v>0</v>
      </c>
      <c r="O50" s="51">
        <f t="shared" si="32"/>
        <v>0</v>
      </c>
      <c r="P50" s="51">
        <f t="shared" si="32"/>
        <v>0</v>
      </c>
      <c r="Q50" s="60">
        <f t="shared" si="32"/>
        <v>0</v>
      </c>
      <c r="R50" s="12"/>
    </row>
    <row r="51" spans="1:18" ht="17.45" customHeight="1" x14ac:dyDescent="0.2">
      <c r="A51" s="120"/>
      <c r="B51" s="121"/>
      <c r="C51" s="107"/>
      <c r="D51" s="38" t="s">
        <v>10</v>
      </c>
      <c r="E51" s="66">
        <f>SUM(F51:Q51)</f>
        <v>0</v>
      </c>
      <c r="F51" s="46">
        <f t="shared" ref="F51:Q51" si="33">F44</f>
        <v>0</v>
      </c>
      <c r="G51" s="46">
        <f t="shared" si="33"/>
        <v>0</v>
      </c>
      <c r="H51" s="46">
        <f t="shared" si="33"/>
        <v>0</v>
      </c>
      <c r="I51" s="46">
        <f t="shared" si="33"/>
        <v>0</v>
      </c>
      <c r="J51" s="46">
        <f t="shared" si="33"/>
        <v>0</v>
      </c>
      <c r="K51" s="46">
        <f t="shared" si="33"/>
        <v>0</v>
      </c>
      <c r="L51" s="46">
        <f t="shared" si="33"/>
        <v>0</v>
      </c>
      <c r="M51" s="46">
        <f t="shared" si="33"/>
        <v>0</v>
      </c>
      <c r="N51" s="46">
        <f t="shared" si="33"/>
        <v>0</v>
      </c>
      <c r="O51" s="46">
        <f t="shared" si="33"/>
        <v>0</v>
      </c>
      <c r="P51" s="46">
        <f t="shared" si="33"/>
        <v>0</v>
      </c>
      <c r="Q51" s="57">
        <f t="shared" si="33"/>
        <v>0</v>
      </c>
      <c r="R51" s="12"/>
    </row>
    <row r="52" spans="1:18" ht="17.45" customHeight="1" x14ac:dyDescent="0.2">
      <c r="A52" s="120"/>
      <c r="B52" s="121"/>
      <c r="C52" s="107"/>
      <c r="D52" s="38" t="s">
        <v>11</v>
      </c>
      <c r="E52" s="66">
        <f t="shared" ref="E52:E54" si="34">SUM(F52:Q52)</f>
        <v>60400</v>
      </c>
      <c r="F52" s="46">
        <f t="shared" ref="F52:Q52" si="35">F45</f>
        <v>6000</v>
      </c>
      <c r="G52" s="46">
        <f t="shared" si="35"/>
        <v>7200</v>
      </c>
      <c r="H52" s="46">
        <f t="shared" si="35"/>
        <v>0</v>
      </c>
      <c r="I52" s="46">
        <f t="shared" si="35"/>
        <v>0</v>
      </c>
      <c r="J52" s="46">
        <f t="shared" si="35"/>
        <v>16400</v>
      </c>
      <c r="K52" s="46">
        <f t="shared" si="35"/>
        <v>14200</v>
      </c>
      <c r="L52" s="46">
        <f t="shared" si="35"/>
        <v>16600</v>
      </c>
      <c r="M52" s="46">
        <f t="shared" si="35"/>
        <v>0</v>
      </c>
      <c r="N52" s="46">
        <f t="shared" si="35"/>
        <v>0</v>
      </c>
      <c r="O52" s="46">
        <f t="shared" si="35"/>
        <v>0</v>
      </c>
      <c r="P52" s="46">
        <f t="shared" si="35"/>
        <v>0</v>
      </c>
      <c r="Q52" s="57">
        <f t="shared" si="35"/>
        <v>0</v>
      </c>
      <c r="R52" s="12"/>
    </row>
    <row r="53" spans="1:18" s="15" customFormat="1" ht="20.25" customHeight="1" x14ac:dyDescent="0.2">
      <c r="A53" s="120"/>
      <c r="B53" s="121"/>
      <c r="C53" s="107"/>
      <c r="D53" s="38" t="s">
        <v>12</v>
      </c>
      <c r="E53" s="66">
        <f t="shared" si="34"/>
        <v>0</v>
      </c>
      <c r="F53" s="45">
        <f t="shared" ref="F53:Q54" si="36">F46</f>
        <v>0</v>
      </c>
      <c r="G53" s="45">
        <f t="shared" si="36"/>
        <v>0</v>
      </c>
      <c r="H53" s="45">
        <f t="shared" si="36"/>
        <v>0</v>
      </c>
      <c r="I53" s="45">
        <f t="shared" si="36"/>
        <v>0</v>
      </c>
      <c r="J53" s="45">
        <f t="shared" si="36"/>
        <v>0</v>
      </c>
      <c r="K53" s="45">
        <f t="shared" si="36"/>
        <v>0</v>
      </c>
      <c r="L53" s="45">
        <f t="shared" si="36"/>
        <v>0</v>
      </c>
      <c r="M53" s="45">
        <f t="shared" si="36"/>
        <v>0</v>
      </c>
      <c r="N53" s="45">
        <f t="shared" si="36"/>
        <v>0</v>
      </c>
      <c r="O53" s="45">
        <f t="shared" si="36"/>
        <v>0</v>
      </c>
      <c r="P53" s="45">
        <f t="shared" si="36"/>
        <v>0</v>
      </c>
      <c r="Q53" s="61">
        <f t="shared" si="36"/>
        <v>0</v>
      </c>
      <c r="R53" s="19"/>
    </row>
    <row r="54" spans="1:18" ht="17.45" customHeight="1" thickBot="1" x14ac:dyDescent="0.25">
      <c r="A54" s="122"/>
      <c r="B54" s="123"/>
      <c r="C54" s="108"/>
      <c r="D54" s="39" t="s">
        <v>13</v>
      </c>
      <c r="E54" s="69">
        <f t="shared" si="34"/>
        <v>0</v>
      </c>
      <c r="F54" s="54">
        <f t="shared" si="36"/>
        <v>0</v>
      </c>
      <c r="G54" s="54">
        <f t="shared" si="36"/>
        <v>0</v>
      </c>
      <c r="H54" s="54">
        <f t="shared" si="36"/>
        <v>0</v>
      </c>
      <c r="I54" s="54">
        <f t="shared" si="36"/>
        <v>0</v>
      </c>
      <c r="J54" s="54">
        <f t="shared" si="36"/>
        <v>0</v>
      </c>
      <c r="K54" s="54">
        <f t="shared" si="36"/>
        <v>0</v>
      </c>
      <c r="L54" s="54">
        <f t="shared" si="36"/>
        <v>0</v>
      </c>
      <c r="M54" s="54">
        <f t="shared" si="36"/>
        <v>0</v>
      </c>
      <c r="N54" s="54">
        <f t="shared" si="36"/>
        <v>0</v>
      </c>
      <c r="O54" s="54">
        <f t="shared" si="36"/>
        <v>0</v>
      </c>
      <c r="P54" s="54">
        <f t="shared" si="36"/>
        <v>0</v>
      </c>
      <c r="Q54" s="59">
        <f t="shared" si="36"/>
        <v>0</v>
      </c>
      <c r="R54" s="12"/>
    </row>
    <row r="55" spans="1:18" ht="17.45" customHeight="1" thickBot="1" x14ac:dyDescent="0.25">
      <c r="A55" s="112" t="s">
        <v>19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4"/>
      <c r="R55" s="12"/>
    </row>
    <row r="56" spans="1:18" ht="17.45" customHeight="1" x14ac:dyDescent="0.2">
      <c r="A56" s="115" t="s">
        <v>38</v>
      </c>
      <c r="B56" s="162" t="s">
        <v>20</v>
      </c>
      <c r="C56" s="109" t="s">
        <v>53</v>
      </c>
      <c r="D56" s="55" t="s">
        <v>9</v>
      </c>
      <c r="E56" s="65">
        <f>SUM(F56:Q56)</f>
        <v>50518.41</v>
      </c>
      <c r="F56" s="51">
        <f>F57+F58+F59+F60</f>
        <v>10000</v>
      </c>
      <c r="G56" s="51">
        <f t="shared" ref="G56:Q56" si="37">G57+G58+G59+G60</f>
        <v>10000</v>
      </c>
      <c r="H56" s="51">
        <f t="shared" si="37"/>
        <v>10400</v>
      </c>
      <c r="I56" s="51">
        <f t="shared" si="37"/>
        <v>0</v>
      </c>
      <c r="J56" s="51">
        <f t="shared" si="37"/>
        <v>20039.47</v>
      </c>
      <c r="K56" s="51">
        <f t="shared" si="37"/>
        <v>39.47</v>
      </c>
      <c r="L56" s="51">
        <f t="shared" si="37"/>
        <v>39.47</v>
      </c>
      <c r="M56" s="51">
        <f t="shared" si="37"/>
        <v>0</v>
      </c>
      <c r="N56" s="51">
        <f t="shared" si="37"/>
        <v>0</v>
      </c>
      <c r="O56" s="51">
        <f t="shared" si="37"/>
        <v>0</v>
      </c>
      <c r="P56" s="51">
        <f t="shared" si="37"/>
        <v>0</v>
      </c>
      <c r="Q56" s="56">
        <f t="shared" si="37"/>
        <v>0</v>
      </c>
      <c r="R56" s="12"/>
    </row>
    <row r="57" spans="1:18" ht="17.45" customHeight="1" x14ac:dyDescent="0.2">
      <c r="A57" s="116"/>
      <c r="B57" s="163"/>
      <c r="C57" s="110"/>
      <c r="D57" s="28" t="s">
        <v>10</v>
      </c>
      <c r="E57" s="66">
        <f>SUM(F57:Q57)</f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57">
        <v>0</v>
      </c>
      <c r="R57" s="12"/>
    </row>
    <row r="58" spans="1:18" ht="17.45" customHeight="1" x14ac:dyDescent="0.2">
      <c r="A58" s="116"/>
      <c r="B58" s="163"/>
      <c r="C58" s="110"/>
      <c r="D58" s="28" t="s">
        <v>11</v>
      </c>
      <c r="E58" s="66">
        <f t="shared" ref="E58:E60" si="38">SUM(F58:Q58)</f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57">
        <v>0</v>
      </c>
      <c r="R58" s="12"/>
    </row>
    <row r="59" spans="1:18" ht="17.45" customHeight="1" x14ac:dyDescent="0.2">
      <c r="A59" s="116"/>
      <c r="B59" s="163"/>
      <c r="C59" s="110"/>
      <c r="D59" s="28" t="s">
        <v>12</v>
      </c>
      <c r="E59" s="66">
        <f t="shared" si="38"/>
        <v>50518.41</v>
      </c>
      <c r="F59" s="46">
        <v>10000</v>
      </c>
      <c r="G59" s="46">
        <v>10000</v>
      </c>
      <c r="H59" s="46">
        <v>10400</v>
      </c>
      <c r="I59" s="46">
        <v>0</v>
      </c>
      <c r="J59" s="46">
        <v>20039.47</v>
      </c>
      <c r="K59" s="46">
        <v>39.47</v>
      </c>
      <c r="L59" s="46">
        <v>39.47</v>
      </c>
      <c r="M59" s="46">
        <v>0</v>
      </c>
      <c r="N59" s="46">
        <v>0</v>
      </c>
      <c r="O59" s="46">
        <v>0</v>
      </c>
      <c r="P59" s="46">
        <v>0</v>
      </c>
      <c r="Q59" s="57">
        <v>0</v>
      </c>
      <c r="R59" s="12"/>
    </row>
    <row r="60" spans="1:18" ht="17.45" customHeight="1" thickBot="1" x14ac:dyDescent="0.25">
      <c r="A60" s="117"/>
      <c r="B60" s="164"/>
      <c r="C60" s="111"/>
      <c r="D60" s="58" t="s">
        <v>13</v>
      </c>
      <c r="E60" s="69">
        <f t="shared" si="38"/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9">
        <v>0</v>
      </c>
      <c r="R60" s="12"/>
    </row>
    <row r="61" spans="1:18" ht="17.45" customHeight="1" x14ac:dyDescent="0.2">
      <c r="A61" s="118" t="s">
        <v>21</v>
      </c>
      <c r="B61" s="119"/>
      <c r="C61" s="109" t="s">
        <v>53</v>
      </c>
      <c r="D61" s="55" t="s">
        <v>9</v>
      </c>
      <c r="E61" s="65">
        <f>SUM(F61:Q61)</f>
        <v>50518.41</v>
      </c>
      <c r="F61" s="51">
        <f>F62+F63+F64+F65</f>
        <v>10000</v>
      </c>
      <c r="G61" s="51">
        <f t="shared" ref="G61:Q61" si="39">G62+G63+G64+G65</f>
        <v>10000</v>
      </c>
      <c r="H61" s="51">
        <f t="shared" si="39"/>
        <v>10400</v>
      </c>
      <c r="I61" s="51">
        <f t="shared" si="39"/>
        <v>0</v>
      </c>
      <c r="J61" s="51">
        <f t="shared" si="39"/>
        <v>20039.47</v>
      </c>
      <c r="K61" s="51">
        <f>K62+K63+K64+K65</f>
        <v>39.47</v>
      </c>
      <c r="L61" s="51">
        <f t="shared" si="39"/>
        <v>39.47</v>
      </c>
      <c r="M61" s="51">
        <f t="shared" si="39"/>
        <v>0</v>
      </c>
      <c r="N61" s="51">
        <f t="shared" si="39"/>
        <v>0</v>
      </c>
      <c r="O61" s="51">
        <f t="shared" si="39"/>
        <v>0</v>
      </c>
      <c r="P61" s="51">
        <f t="shared" si="39"/>
        <v>0</v>
      </c>
      <c r="Q61" s="56">
        <f t="shared" si="39"/>
        <v>0</v>
      </c>
      <c r="R61" s="12"/>
    </row>
    <row r="62" spans="1:18" ht="17.45" customHeight="1" x14ac:dyDescent="0.2">
      <c r="A62" s="120"/>
      <c r="B62" s="121"/>
      <c r="C62" s="110"/>
      <c r="D62" s="28" t="s">
        <v>10</v>
      </c>
      <c r="E62" s="66">
        <f>SUM(F62:Q62)</f>
        <v>0</v>
      </c>
      <c r="F62" s="46">
        <f t="shared" ref="F62:Q62" si="40">F57</f>
        <v>0</v>
      </c>
      <c r="G62" s="46">
        <f t="shared" si="40"/>
        <v>0</v>
      </c>
      <c r="H62" s="46">
        <f t="shared" si="40"/>
        <v>0</v>
      </c>
      <c r="I62" s="46">
        <f t="shared" si="40"/>
        <v>0</v>
      </c>
      <c r="J62" s="46">
        <f t="shared" si="40"/>
        <v>0</v>
      </c>
      <c r="K62" s="46">
        <f t="shared" si="40"/>
        <v>0</v>
      </c>
      <c r="L62" s="46">
        <f t="shared" si="40"/>
        <v>0</v>
      </c>
      <c r="M62" s="46">
        <f t="shared" si="40"/>
        <v>0</v>
      </c>
      <c r="N62" s="46">
        <f t="shared" si="40"/>
        <v>0</v>
      </c>
      <c r="O62" s="46">
        <f t="shared" si="40"/>
        <v>0</v>
      </c>
      <c r="P62" s="46">
        <f t="shared" si="40"/>
        <v>0</v>
      </c>
      <c r="Q62" s="57">
        <f t="shared" si="40"/>
        <v>0</v>
      </c>
      <c r="R62" s="12"/>
    </row>
    <row r="63" spans="1:18" ht="17.45" customHeight="1" x14ac:dyDescent="0.2">
      <c r="A63" s="120"/>
      <c r="B63" s="121"/>
      <c r="C63" s="110"/>
      <c r="D63" s="28" t="s">
        <v>11</v>
      </c>
      <c r="E63" s="66">
        <f t="shared" ref="E63:E65" si="41">SUM(F63:Q63)</f>
        <v>0</v>
      </c>
      <c r="F63" s="46">
        <f t="shared" ref="F63:Q63" si="42">F58</f>
        <v>0</v>
      </c>
      <c r="G63" s="46">
        <f t="shared" si="42"/>
        <v>0</v>
      </c>
      <c r="H63" s="46">
        <f t="shared" si="42"/>
        <v>0</v>
      </c>
      <c r="I63" s="46">
        <f t="shared" si="42"/>
        <v>0</v>
      </c>
      <c r="J63" s="46">
        <f t="shared" si="42"/>
        <v>0</v>
      </c>
      <c r="K63" s="46">
        <f t="shared" si="42"/>
        <v>0</v>
      </c>
      <c r="L63" s="46">
        <f t="shared" si="42"/>
        <v>0</v>
      </c>
      <c r="M63" s="46">
        <f t="shared" si="42"/>
        <v>0</v>
      </c>
      <c r="N63" s="46">
        <f t="shared" si="42"/>
        <v>0</v>
      </c>
      <c r="O63" s="46">
        <f t="shared" si="42"/>
        <v>0</v>
      </c>
      <c r="P63" s="46">
        <f t="shared" si="42"/>
        <v>0</v>
      </c>
      <c r="Q63" s="57">
        <f t="shared" si="42"/>
        <v>0</v>
      </c>
      <c r="R63" s="12"/>
    </row>
    <row r="64" spans="1:18" ht="17.45" customHeight="1" x14ac:dyDescent="0.2">
      <c r="A64" s="120"/>
      <c r="B64" s="121"/>
      <c r="C64" s="110"/>
      <c r="D64" s="28" t="s">
        <v>12</v>
      </c>
      <c r="E64" s="66">
        <f t="shared" si="41"/>
        <v>50518.41</v>
      </c>
      <c r="F64" s="46">
        <f t="shared" ref="F64:Q64" si="43">F59</f>
        <v>10000</v>
      </c>
      <c r="G64" s="46">
        <f t="shared" si="43"/>
        <v>10000</v>
      </c>
      <c r="H64" s="46">
        <f t="shared" si="43"/>
        <v>10400</v>
      </c>
      <c r="I64" s="46">
        <f t="shared" si="43"/>
        <v>0</v>
      </c>
      <c r="J64" s="46">
        <f t="shared" si="43"/>
        <v>20039.47</v>
      </c>
      <c r="K64" s="46">
        <f>K59</f>
        <v>39.47</v>
      </c>
      <c r="L64" s="46">
        <f>L59</f>
        <v>39.47</v>
      </c>
      <c r="M64" s="46">
        <f t="shared" si="43"/>
        <v>0</v>
      </c>
      <c r="N64" s="46">
        <f t="shared" si="43"/>
        <v>0</v>
      </c>
      <c r="O64" s="46">
        <f t="shared" si="43"/>
        <v>0</v>
      </c>
      <c r="P64" s="46">
        <f t="shared" si="43"/>
        <v>0</v>
      </c>
      <c r="Q64" s="57">
        <f t="shared" si="43"/>
        <v>0</v>
      </c>
      <c r="R64" s="13"/>
    </row>
    <row r="65" spans="1:18" ht="19.5" customHeight="1" thickBot="1" x14ac:dyDescent="0.25">
      <c r="A65" s="122"/>
      <c r="B65" s="123"/>
      <c r="C65" s="111"/>
      <c r="D65" s="58" t="s">
        <v>13</v>
      </c>
      <c r="E65" s="69">
        <f t="shared" si="41"/>
        <v>0</v>
      </c>
      <c r="F65" s="54">
        <f t="shared" ref="F65:Q65" si="44">F60</f>
        <v>0</v>
      </c>
      <c r="G65" s="54">
        <f t="shared" si="44"/>
        <v>0</v>
      </c>
      <c r="H65" s="54">
        <f t="shared" si="44"/>
        <v>0</v>
      </c>
      <c r="I65" s="54">
        <f t="shared" si="44"/>
        <v>0</v>
      </c>
      <c r="J65" s="54">
        <f t="shared" si="44"/>
        <v>0</v>
      </c>
      <c r="K65" s="54">
        <f t="shared" si="44"/>
        <v>0</v>
      </c>
      <c r="L65" s="54">
        <f t="shared" si="44"/>
        <v>0</v>
      </c>
      <c r="M65" s="54">
        <f t="shared" si="44"/>
        <v>0</v>
      </c>
      <c r="N65" s="54">
        <f t="shared" si="44"/>
        <v>0</v>
      </c>
      <c r="O65" s="54">
        <f t="shared" si="44"/>
        <v>0</v>
      </c>
      <c r="P65" s="54">
        <f t="shared" si="44"/>
        <v>0</v>
      </c>
      <c r="Q65" s="59">
        <f t="shared" si="44"/>
        <v>0</v>
      </c>
      <c r="R65" s="12"/>
    </row>
    <row r="66" spans="1:18" ht="17.45" customHeight="1" x14ac:dyDescent="0.2">
      <c r="A66" s="171" t="s">
        <v>22</v>
      </c>
      <c r="B66" s="162"/>
      <c r="C66" s="100"/>
      <c r="D66" s="55" t="s">
        <v>9</v>
      </c>
      <c r="E66" s="42">
        <f>SUM(F66:Q66)</f>
        <v>20193767.949999992</v>
      </c>
      <c r="F66" s="42">
        <f t="shared" ref="F66:Q70" si="45">F37+F50+F61</f>
        <v>1841052.63</v>
      </c>
      <c r="G66" s="62">
        <f t="shared" si="45"/>
        <v>5632891.6500000004</v>
      </c>
      <c r="H66" s="42">
        <f t="shared" si="45"/>
        <v>2247452.63</v>
      </c>
      <c r="I66" s="42">
        <f t="shared" si="45"/>
        <v>3011578.95</v>
      </c>
      <c r="J66" s="42">
        <f t="shared" si="45"/>
        <v>2454228.94</v>
      </c>
      <c r="K66" s="42">
        <f t="shared" si="45"/>
        <v>2222450</v>
      </c>
      <c r="L66" s="42">
        <f t="shared" si="45"/>
        <v>2224850</v>
      </c>
      <c r="M66" s="42">
        <f t="shared" si="45"/>
        <v>111852.63</v>
      </c>
      <c r="N66" s="42">
        <f t="shared" si="45"/>
        <v>111852.63</v>
      </c>
      <c r="O66" s="42">
        <f t="shared" si="45"/>
        <v>111852.63</v>
      </c>
      <c r="P66" s="42">
        <f t="shared" si="45"/>
        <v>111852.63</v>
      </c>
      <c r="Q66" s="60">
        <f t="shared" si="45"/>
        <v>111852.63</v>
      </c>
      <c r="R66" s="12"/>
    </row>
    <row r="67" spans="1:18" ht="17.45" customHeight="1" x14ac:dyDescent="0.2">
      <c r="A67" s="172"/>
      <c r="B67" s="163"/>
      <c r="C67" s="101"/>
      <c r="D67" s="28" t="s">
        <v>10</v>
      </c>
      <c r="E67" s="36">
        <f>SUM(F67:Q67)</f>
        <v>0</v>
      </c>
      <c r="F67" s="45">
        <f t="shared" si="45"/>
        <v>0</v>
      </c>
      <c r="G67" s="45">
        <f t="shared" si="45"/>
        <v>0</v>
      </c>
      <c r="H67" s="45">
        <f t="shared" si="45"/>
        <v>0</v>
      </c>
      <c r="I67" s="45">
        <f t="shared" si="45"/>
        <v>0</v>
      </c>
      <c r="J67" s="45">
        <f t="shared" si="45"/>
        <v>0</v>
      </c>
      <c r="K67" s="45">
        <f t="shared" si="45"/>
        <v>0</v>
      </c>
      <c r="L67" s="45">
        <f t="shared" si="45"/>
        <v>0</v>
      </c>
      <c r="M67" s="45">
        <f t="shared" si="45"/>
        <v>0</v>
      </c>
      <c r="N67" s="45">
        <f t="shared" si="45"/>
        <v>0</v>
      </c>
      <c r="O67" s="45">
        <f t="shared" si="45"/>
        <v>0</v>
      </c>
      <c r="P67" s="45">
        <f t="shared" si="45"/>
        <v>0</v>
      </c>
      <c r="Q67" s="61">
        <f t="shared" si="45"/>
        <v>0</v>
      </c>
      <c r="R67" s="12"/>
    </row>
    <row r="68" spans="1:18" ht="17.45" customHeight="1" x14ac:dyDescent="0.2">
      <c r="A68" s="172"/>
      <c r="B68" s="163"/>
      <c r="C68" s="101"/>
      <c r="D68" s="28" t="s">
        <v>11</v>
      </c>
      <c r="E68" s="36">
        <f t="shared" ref="E68:E69" si="46">SUM(F68:Q68)</f>
        <v>16968478.939999998</v>
      </c>
      <c r="F68" s="45">
        <f t="shared" si="45"/>
        <v>1739800</v>
      </c>
      <c r="G68" s="45">
        <f t="shared" si="45"/>
        <v>3692300</v>
      </c>
      <c r="H68" s="45">
        <f t="shared" si="45"/>
        <v>2125200</v>
      </c>
      <c r="I68" s="45">
        <f t="shared" si="45"/>
        <v>2861000</v>
      </c>
      <c r="J68" s="45">
        <f t="shared" si="45"/>
        <v>2323778.94</v>
      </c>
      <c r="K68" s="45">
        <f t="shared" si="45"/>
        <v>2112000</v>
      </c>
      <c r="L68" s="45">
        <f t="shared" si="45"/>
        <v>2114400</v>
      </c>
      <c r="M68" s="45">
        <f t="shared" si="45"/>
        <v>0</v>
      </c>
      <c r="N68" s="45">
        <f t="shared" si="45"/>
        <v>0</v>
      </c>
      <c r="O68" s="45">
        <f t="shared" si="45"/>
        <v>0</v>
      </c>
      <c r="P68" s="45">
        <f t="shared" si="45"/>
        <v>0</v>
      </c>
      <c r="Q68" s="61">
        <f t="shared" si="45"/>
        <v>0</v>
      </c>
      <c r="R68" s="12"/>
    </row>
    <row r="69" spans="1:18" ht="17.45" customHeight="1" x14ac:dyDescent="0.2">
      <c r="A69" s="172"/>
      <c r="B69" s="163"/>
      <c r="C69" s="101"/>
      <c r="D69" s="28" t="s">
        <v>12</v>
      </c>
      <c r="E69" s="36">
        <f t="shared" si="46"/>
        <v>3225289.0099999993</v>
      </c>
      <c r="F69" s="45">
        <f t="shared" si="45"/>
        <v>101252.63</v>
      </c>
      <c r="G69" s="45">
        <f t="shared" si="45"/>
        <v>1940591.65</v>
      </c>
      <c r="H69" s="45">
        <f t="shared" si="45"/>
        <v>122252.63</v>
      </c>
      <c r="I69" s="45">
        <f t="shared" si="45"/>
        <v>150578.94999999998</v>
      </c>
      <c r="J69" s="45">
        <f t="shared" si="45"/>
        <v>130450</v>
      </c>
      <c r="K69" s="45">
        <f t="shared" si="45"/>
        <v>110450</v>
      </c>
      <c r="L69" s="45">
        <f t="shared" si="45"/>
        <v>110450</v>
      </c>
      <c r="M69" s="45">
        <f t="shared" si="45"/>
        <v>111852.63</v>
      </c>
      <c r="N69" s="45">
        <f t="shared" si="45"/>
        <v>111852.63</v>
      </c>
      <c r="O69" s="45">
        <f t="shared" si="45"/>
        <v>111852.63</v>
      </c>
      <c r="P69" s="45">
        <f t="shared" si="45"/>
        <v>111852.63</v>
      </c>
      <c r="Q69" s="61">
        <f t="shared" si="45"/>
        <v>111852.63</v>
      </c>
      <c r="R69" s="13"/>
    </row>
    <row r="70" spans="1:18" ht="17.45" customHeight="1" thickBot="1" x14ac:dyDescent="0.25">
      <c r="A70" s="173"/>
      <c r="B70" s="164"/>
      <c r="C70" s="102"/>
      <c r="D70" s="58" t="s">
        <v>13</v>
      </c>
      <c r="E70" s="44">
        <f>SUM(F70:Q70)</f>
        <v>0</v>
      </c>
      <c r="F70" s="48">
        <f t="shared" si="45"/>
        <v>0</v>
      </c>
      <c r="G70" s="48">
        <f t="shared" si="45"/>
        <v>0</v>
      </c>
      <c r="H70" s="48">
        <f t="shared" si="45"/>
        <v>0</v>
      </c>
      <c r="I70" s="48">
        <f t="shared" si="45"/>
        <v>0</v>
      </c>
      <c r="J70" s="48">
        <f t="shared" si="45"/>
        <v>0</v>
      </c>
      <c r="K70" s="48">
        <f t="shared" si="45"/>
        <v>0</v>
      </c>
      <c r="L70" s="48">
        <f t="shared" si="45"/>
        <v>0</v>
      </c>
      <c r="M70" s="48">
        <f t="shared" si="45"/>
        <v>0</v>
      </c>
      <c r="N70" s="48">
        <f t="shared" si="45"/>
        <v>0</v>
      </c>
      <c r="O70" s="48">
        <f t="shared" si="45"/>
        <v>0</v>
      </c>
      <c r="P70" s="48">
        <f t="shared" si="45"/>
        <v>0</v>
      </c>
      <c r="Q70" s="64">
        <f t="shared" si="45"/>
        <v>0</v>
      </c>
      <c r="R70" s="12"/>
    </row>
    <row r="71" spans="1:18" ht="17.45" customHeight="1" x14ac:dyDescent="0.2">
      <c r="A71" s="171" t="s">
        <v>23</v>
      </c>
      <c r="B71" s="162"/>
      <c r="C71" s="165"/>
      <c r="D71" s="55" t="s">
        <v>9</v>
      </c>
      <c r="E71" s="42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71">
        <v>0</v>
      </c>
      <c r="R71" s="12"/>
    </row>
    <row r="72" spans="1:18" ht="17.45" customHeight="1" x14ac:dyDescent="0.2">
      <c r="A72" s="172"/>
      <c r="B72" s="163"/>
      <c r="C72" s="166"/>
      <c r="D72" s="28" t="s">
        <v>10</v>
      </c>
      <c r="E72" s="36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57">
        <v>0</v>
      </c>
      <c r="R72" s="12"/>
    </row>
    <row r="73" spans="1:18" ht="17.45" customHeight="1" x14ac:dyDescent="0.2">
      <c r="A73" s="172"/>
      <c r="B73" s="163"/>
      <c r="C73" s="166"/>
      <c r="D73" s="28" t="s">
        <v>11</v>
      </c>
      <c r="E73" s="36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57">
        <v>0</v>
      </c>
      <c r="R73" s="12"/>
    </row>
    <row r="74" spans="1:18" ht="17.45" customHeight="1" x14ac:dyDescent="0.2">
      <c r="A74" s="172"/>
      <c r="B74" s="163"/>
      <c r="C74" s="166"/>
      <c r="D74" s="28" t="s">
        <v>12</v>
      </c>
      <c r="E74" s="36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57">
        <v>0</v>
      </c>
      <c r="R74" s="12"/>
    </row>
    <row r="75" spans="1:18" ht="17.45" customHeight="1" thickBot="1" x14ac:dyDescent="0.25">
      <c r="A75" s="173"/>
      <c r="B75" s="164"/>
      <c r="C75" s="167"/>
      <c r="D75" s="58" t="s">
        <v>13</v>
      </c>
      <c r="E75" s="44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59">
        <v>0</v>
      </c>
      <c r="R75" s="12"/>
    </row>
    <row r="76" spans="1:18" ht="17.45" customHeight="1" x14ac:dyDescent="0.2">
      <c r="A76" s="168" t="s">
        <v>24</v>
      </c>
      <c r="B76" s="130"/>
      <c r="C76" s="100"/>
      <c r="D76" s="55" t="s">
        <v>9</v>
      </c>
      <c r="E76" s="62">
        <f>E12+E17+E22+E27+E32+E43+E56</f>
        <v>20193767.950000007</v>
      </c>
      <c r="F76" s="42">
        <f t="shared" ref="F76:Q76" si="47">F66</f>
        <v>1841052.63</v>
      </c>
      <c r="G76" s="42">
        <f t="shared" si="47"/>
        <v>5632891.6500000004</v>
      </c>
      <c r="H76" s="42">
        <f t="shared" si="47"/>
        <v>2247452.63</v>
      </c>
      <c r="I76" s="42">
        <f t="shared" si="47"/>
        <v>3011578.95</v>
      </c>
      <c r="J76" s="42">
        <f t="shared" si="47"/>
        <v>2454228.94</v>
      </c>
      <c r="K76" s="42">
        <f t="shared" si="47"/>
        <v>2222450</v>
      </c>
      <c r="L76" s="42">
        <f t="shared" si="47"/>
        <v>2224850</v>
      </c>
      <c r="M76" s="42">
        <f t="shared" si="47"/>
        <v>111852.63</v>
      </c>
      <c r="N76" s="42">
        <f t="shared" si="47"/>
        <v>111852.63</v>
      </c>
      <c r="O76" s="42">
        <f t="shared" si="47"/>
        <v>111852.63</v>
      </c>
      <c r="P76" s="42">
        <f t="shared" si="47"/>
        <v>111852.63</v>
      </c>
      <c r="Q76" s="60">
        <f t="shared" si="47"/>
        <v>111852.63</v>
      </c>
      <c r="R76" s="12"/>
    </row>
    <row r="77" spans="1:18" ht="17.45" customHeight="1" x14ac:dyDescent="0.2">
      <c r="A77" s="169"/>
      <c r="B77" s="131"/>
      <c r="C77" s="101"/>
      <c r="D77" s="28" t="s">
        <v>10</v>
      </c>
      <c r="E77" s="29">
        <f>E13+E18+E23+E28+E33+E44+E57</f>
        <v>0</v>
      </c>
      <c r="F77" s="70">
        <f t="shared" ref="F77:Q77" si="48">F67</f>
        <v>0</v>
      </c>
      <c r="G77" s="70">
        <f t="shared" si="48"/>
        <v>0</v>
      </c>
      <c r="H77" s="70">
        <f t="shared" si="48"/>
        <v>0</v>
      </c>
      <c r="I77" s="70">
        <f t="shared" si="48"/>
        <v>0</v>
      </c>
      <c r="J77" s="70">
        <f t="shared" si="48"/>
        <v>0</v>
      </c>
      <c r="K77" s="70">
        <f t="shared" si="48"/>
        <v>0</v>
      </c>
      <c r="L77" s="70">
        <f t="shared" si="48"/>
        <v>0</v>
      </c>
      <c r="M77" s="70">
        <f t="shared" si="48"/>
        <v>0</v>
      </c>
      <c r="N77" s="70">
        <f t="shared" si="48"/>
        <v>0</v>
      </c>
      <c r="O77" s="70">
        <f t="shared" si="48"/>
        <v>0</v>
      </c>
      <c r="P77" s="70">
        <f t="shared" si="48"/>
        <v>0</v>
      </c>
      <c r="Q77" s="75">
        <f t="shared" si="48"/>
        <v>0</v>
      </c>
      <c r="R77" s="12"/>
    </row>
    <row r="78" spans="1:18" ht="17.45" customHeight="1" x14ac:dyDescent="0.2">
      <c r="A78" s="169"/>
      <c r="B78" s="131"/>
      <c r="C78" s="101"/>
      <c r="D78" s="28" t="s">
        <v>11</v>
      </c>
      <c r="E78" s="29">
        <f>E14+E19+E24+E29+E34+E45+E58</f>
        <v>16968478.939999998</v>
      </c>
      <c r="F78" s="70">
        <f t="shared" ref="F78:Q78" si="49">F68</f>
        <v>1739800</v>
      </c>
      <c r="G78" s="70">
        <f t="shared" si="49"/>
        <v>3692300</v>
      </c>
      <c r="H78" s="70">
        <f t="shared" si="49"/>
        <v>2125200</v>
      </c>
      <c r="I78" s="70">
        <f t="shared" si="49"/>
        <v>2861000</v>
      </c>
      <c r="J78" s="70">
        <f t="shared" si="49"/>
        <v>2323778.94</v>
      </c>
      <c r="K78" s="70">
        <f t="shared" si="49"/>
        <v>2112000</v>
      </c>
      <c r="L78" s="70">
        <f t="shared" si="49"/>
        <v>2114400</v>
      </c>
      <c r="M78" s="70">
        <f t="shared" si="49"/>
        <v>0</v>
      </c>
      <c r="N78" s="70">
        <f t="shared" si="49"/>
        <v>0</v>
      </c>
      <c r="O78" s="70">
        <f t="shared" si="49"/>
        <v>0</v>
      </c>
      <c r="P78" s="70">
        <f t="shared" si="49"/>
        <v>0</v>
      </c>
      <c r="Q78" s="75">
        <f t="shared" si="49"/>
        <v>0</v>
      </c>
      <c r="R78" s="12"/>
    </row>
    <row r="79" spans="1:18" ht="17.45" customHeight="1" x14ac:dyDescent="0.2">
      <c r="A79" s="169"/>
      <c r="B79" s="131"/>
      <c r="C79" s="101"/>
      <c r="D79" s="28" t="s">
        <v>12</v>
      </c>
      <c r="E79" s="29">
        <f>E15+E20+E25+E30+E35+E46+E59</f>
        <v>3225289.0100000002</v>
      </c>
      <c r="F79" s="70">
        <f t="shared" ref="F79:Q79" si="50">F69</f>
        <v>101252.63</v>
      </c>
      <c r="G79" s="70">
        <f t="shared" si="50"/>
        <v>1940591.65</v>
      </c>
      <c r="H79" s="70">
        <f t="shared" si="50"/>
        <v>122252.63</v>
      </c>
      <c r="I79" s="70">
        <f t="shared" si="50"/>
        <v>150578.94999999998</v>
      </c>
      <c r="J79" s="70">
        <f t="shared" si="50"/>
        <v>130450</v>
      </c>
      <c r="K79" s="70">
        <f t="shared" si="50"/>
        <v>110450</v>
      </c>
      <c r="L79" s="70">
        <f t="shared" si="50"/>
        <v>110450</v>
      </c>
      <c r="M79" s="70">
        <f t="shared" si="50"/>
        <v>111852.63</v>
      </c>
      <c r="N79" s="70">
        <f t="shared" si="50"/>
        <v>111852.63</v>
      </c>
      <c r="O79" s="70">
        <f t="shared" si="50"/>
        <v>111852.63</v>
      </c>
      <c r="P79" s="70">
        <f t="shared" si="50"/>
        <v>111852.63</v>
      </c>
      <c r="Q79" s="75">
        <f t="shared" si="50"/>
        <v>111852.63</v>
      </c>
      <c r="R79" s="13"/>
    </row>
    <row r="80" spans="1:18" ht="17.45" customHeight="1" thickBot="1" x14ac:dyDescent="0.25">
      <c r="A80" s="170"/>
      <c r="B80" s="132"/>
      <c r="C80" s="102"/>
      <c r="D80" s="58" t="s">
        <v>13</v>
      </c>
      <c r="E80" s="63">
        <f>E16+E21+E26+E31+E36+E47+E60</f>
        <v>0</v>
      </c>
      <c r="F80" s="53">
        <f t="shared" ref="F80:Q80" si="51">F70</f>
        <v>0</v>
      </c>
      <c r="G80" s="53">
        <f t="shared" si="51"/>
        <v>0</v>
      </c>
      <c r="H80" s="53">
        <f t="shared" si="51"/>
        <v>0</v>
      </c>
      <c r="I80" s="53">
        <f t="shared" si="51"/>
        <v>0</v>
      </c>
      <c r="J80" s="53">
        <f t="shared" si="51"/>
        <v>0</v>
      </c>
      <c r="K80" s="53">
        <f t="shared" si="51"/>
        <v>0</v>
      </c>
      <c r="L80" s="53">
        <f t="shared" si="51"/>
        <v>0</v>
      </c>
      <c r="M80" s="53">
        <f t="shared" si="51"/>
        <v>0</v>
      </c>
      <c r="N80" s="53">
        <f t="shared" si="51"/>
        <v>0</v>
      </c>
      <c r="O80" s="53">
        <f t="shared" si="51"/>
        <v>0</v>
      </c>
      <c r="P80" s="53">
        <f t="shared" si="51"/>
        <v>0</v>
      </c>
      <c r="Q80" s="76">
        <f t="shared" si="51"/>
        <v>0</v>
      </c>
      <c r="R80" s="12"/>
    </row>
    <row r="81" spans="1:18" ht="17.45" customHeight="1" thickBot="1" x14ac:dyDescent="0.25">
      <c r="A81" s="104" t="s">
        <v>25</v>
      </c>
      <c r="B81" s="104"/>
      <c r="C81" s="86"/>
      <c r="D81" s="87"/>
      <c r="E81" s="88"/>
      <c r="F81" s="89"/>
      <c r="G81" s="88"/>
      <c r="H81" s="88"/>
      <c r="I81" s="88"/>
      <c r="J81" s="88"/>
      <c r="K81" s="88"/>
      <c r="L81" s="88"/>
      <c r="M81" s="88"/>
      <c r="N81" s="88"/>
      <c r="O81" s="90"/>
      <c r="P81" s="91"/>
      <c r="Q81" s="89"/>
      <c r="R81" s="12"/>
    </row>
    <row r="82" spans="1:18" ht="17.45" customHeight="1" x14ac:dyDescent="0.2">
      <c r="A82" s="168" t="s">
        <v>2</v>
      </c>
      <c r="B82" s="130"/>
      <c r="C82" s="103" t="s">
        <v>26</v>
      </c>
      <c r="D82" s="55" t="s">
        <v>9</v>
      </c>
      <c r="E82" s="42">
        <f t="shared" ref="E82:P82" si="52">E76</f>
        <v>20193767.950000007</v>
      </c>
      <c r="F82" s="42">
        <f t="shared" si="52"/>
        <v>1841052.63</v>
      </c>
      <c r="G82" s="42">
        <f t="shared" si="52"/>
        <v>5632891.6500000004</v>
      </c>
      <c r="H82" s="42">
        <f t="shared" si="52"/>
        <v>2247452.63</v>
      </c>
      <c r="I82" s="42">
        <f t="shared" si="52"/>
        <v>3011578.95</v>
      </c>
      <c r="J82" s="42">
        <f t="shared" si="52"/>
        <v>2454228.94</v>
      </c>
      <c r="K82" s="42">
        <f t="shared" si="52"/>
        <v>2222450</v>
      </c>
      <c r="L82" s="42">
        <f t="shared" si="52"/>
        <v>2224850</v>
      </c>
      <c r="M82" s="42">
        <f t="shared" si="52"/>
        <v>111852.63</v>
      </c>
      <c r="N82" s="42">
        <f t="shared" si="52"/>
        <v>111852.63</v>
      </c>
      <c r="O82" s="92">
        <f t="shared" si="52"/>
        <v>111852.63</v>
      </c>
      <c r="P82" s="42">
        <f t="shared" si="52"/>
        <v>111852.63</v>
      </c>
      <c r="Q82" s="93">
        <f>Q76</f>
        <v>111852.63</v>
      </c>
      <c r="R82" s="13"/>
    </row>
    <row r="83" spans="1:18" ht="17.45" customHeight="1" x14ac:dyDescent="0.2">
      <c r="A83" s="169"/>
      <c r="B83" s="131"/>
      <c r="C83" s="104"/>
      <c r="D83" s="28" t="s">
        <v>10</v>
      </c>
      <c r="E83" s="36">
        <f t="shared" ref="E83:F86" si="53">E77</f>
        <v>0</v>
      </c>
      <c r="F83" s="45">
        <f t="shared" si="53"/>
        <v>0</v>
      </c>
      <c r="G83" s="45">
        <f t="shared" ref="G83" si="54">G77</f>
        <v>0</v>
      </c>
      <c r="H83" s="45">
        <f t="shared" ref="H83:H86" si="55">H77</f>
        <v>0</v>
      </c>
      <c r="I83" s="45">
        <f t="shared" ref="I83:I86" si="56">I77</f>
        <v>0</v>
      </c>
      <c r="J83" s="45">
        <f t="shared" ref="J83:J86" si="57">J77</f>
        <v>0</v>
      </c>
      <c r="K83" s="45">
        <f t="shared" ref="K83:K86" si="58">K77</f>
        <v>0</v>
      </c>
      <c r="L83" s="45">
        <f t="shared" ref="L83:L86" si="59">L77</f>
        <v>0</v>
      </c>
      <c r="M83" s="45">
        <f t="shared" ref="M83:M86" si="60">M77</f>
        <v>0</v>
      </c>
      <c r="N83" s="45">
        <f t="shared" ref="N83:N86" si="61">N77</f>
        <v>0</v>
      </c>
      <c r="O83" s="45">
        <f>O77</f>
        <v>0</v>
      </c>
      <c r="P83" s="45">
        <f>P77</f>
        <v>0</v>
      </c>
      <c r="Q83" s="94">
        <f>Q77</f>
        <v>0</v>
      </c>
      <c r="R83" s="12"/>
    </row>
    <row r="84" spans="1:18" ht="17.45" customHeight="1" x14ac:dyDescent="0.2">
      <c r="A84" s="169"/>
      <c r="B84" s="131"/>
      <c r="C84" s="104"/>
      <c r="D84" s="28" t="s">
        <v>11</v>
      </c>
      <c r="E84" s="36">
        <f t="shared" si="53"/>
        <v>16968478.939999998</v>
      </c>
      <c r="F84" s="45">
        <f t="shared" si="53"/>
        <v>1739800</v>
      </c>
      <c r="G84" s="45">
        <f>G78</f>
        <v>3692300</v>
      </c>
      <c r="H84" s="45">
        <f t="shared" si="55"/>
        <v>2125200</v>
      </c>
      <c r="I84" s="45">
        <f t="shared" si="56"/>
        <v>2861000</v>
      </c>
      <c r="J84" s="45">
        <f t="shared" si="57"/>
        <v>2323778.94</v>
      </c>
      <c r="K84" s="45">
        <f t="shared" si="58"/>
        <v>2112000</v>
      </c>
      <c r="L84" s="45">
        <f t="shared" si="59"/>
        <v>2114400</v>
      </c>
      <c r="M84" s="45">
        <f t="shared" si="60"/>
        <v>0</v>
      </c>
      <c r="N84" s="45">
        <f t="shared" si="61"/>
        <v>0</v>
      </c>
      <c r="O84" s="45">
        <f>O78</f>
        <v>0</v>
      </c>
      <c r="P84" s="45">
        <f t="shared" ref="P84:P86" si="62">P78</f>
        <v>0</v>
      </c>
      <c r="Q84" s="94">
        <f>Q78</f>
        <v>0</v>
      </c>
      <c r="R84" s="12"/>
    </row>
    <row r="85" spans="1:18" ht="17.45" customHeight="1" x14ac:dyDescent="0.2">
      <c r="A85" s="169"/>
      <c r="B85" s="131"/>
      <c r="C85" s="104"/>
      <c r="D85" s="28" t="s">
        <v>12</v>
      </c>
      <c r="E85" s="36">
        <f t="shared" si="53"/>
        <v>3225289.0100000002</v>
      </c>
      <c r="F85" s="45">
        <f t="shared" si="53"/>
        <v>101252.63</v>
      </c>
      <c r="G85" s="45">
        <f>G79</f>
        <v>1940591.65</v>
      </c>
      <c r="H85" s="45">
        <f t="shared" si="55"/>
        <v>122252.63</v>
      </c>
      <c r="I85" s="45">
        <f t="shared" si="56"/>
        <v>150578.94999999998</v>
      </c>
      <c r="J85" s="45">
        <f t="shared" si="57"/>
        <v>130450</v>
      </c>
      <c r="K85" s="45">
        <f t="shared" si="58"/>
        <v>110450</v>
      </c>
      <c r="L85" s="45">
        <f t="shared" si="59"/>
        <v>110450</v>
      </c>
      <c r="M85" s="45">
        <f t="shared" si="60"/>
        <v>111852.63</v>
      </c>
      <c r="N85" s="45">
        <f t="shared" si="61"/>
        <v>111852.63</v>
      </c>
      <c r="O85" s="45">
        <f>O79</f>
        <v>111852.63</v>
      </c>
      <c r="P85" s="45">
        <f t="shared" si="62"/>
        <v>111852.63</v>
      </c>
      <c r="Q85" s="94">
        <f>Q79</f>
        <v>111852.63</v>
      </c>
      <c r="R85" s="12"/>
    </row>
    <row r="86" spans="1:18" ht="17.45" customHeight="1" thickBot="1" x14ac:dyDescent="0.25">
      <c r="A86" s="170"/>
      <c r="B86" s="132"/>
      <c r="C86" s="105"/>
      <c r="D86" s="58" t="s">
        <v>13</v>
      </c>
      <c r="E86" s="44">
        <f t="shared" si="53"/>
        <v>0</v>
      </c>
      <c r="F86" s="48">
        <f t="shared" si="53"/>
        <v>0</v>
      </c>
      <c r="G86" s="48">
        <f>G80</f>
        <v>0</v>
      </c>
      <c r="H86" s="48">
        <f t="shared" si="55"/>
        <v>0</v>
      </c>
      <c r="I86" s="48">
        <f t="shared" si="56"/>
        <v>0</v>
      </c>
      <c r="J86" s="48">
        <f t="shared" si="57"/>
        <v>0</v>
      </c>
      <c r="K86" s="48">
        <f t="shared" si="58"/>
        <v>0</v>
      </c>
      <c r="L86" s="48">
        <f t="shared" si="59"/>
        <v>0</v>
      </c>
      <c r="M86" s="48">
        <f t="shared" si="60"/>
        <v>0</v>
      </c>
      <c r="N86" s="48">
        <f t="shared" si="61"/>
        <v>0</v>
      </c>
      <c r="O86" s="48">
        <f>O80</f>
        <v>0</v>
      </c>
      <c r="P86" s="45">
        <f t="shared" si="62"/>
        <v>0</v>
      </c>
      <c r="Q86" s="95">
        <f>Q80</f>
        <v>0</v>
      </c>
      <c r="R86" s="12"/>
    </row>
    <row r="87" spans="1:18" ht="17.45" customHeight="1" x14ac:dyDescent="0.2">
      <c r="A87" s="153" t="s">
        <v>52</v>
      </c>
      <c r="B87" s="154"/>
      <c r="C87" s="130" t="s">
        <v>27</v>
      </c>
      <c r="D87" s="55" t="s">
        <v>9</v>
      </c>
      <c r="E87" s="96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60">
        <v>0</v>
      </c>
      <c r="R87" s="12"/>
    </row>
    <row r="88" spans="1:18" ht="17.45" customHeight="1" x14ac:dyDescent="0.2">
      <c r="A88" s="155"/>
      <c r="B88" s="156"/>
      <c r="C88" s="131"/>
      <c r="D88" s="28" t="s">
        <v>10</v>
      </c>
      <c r="E88" s="97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61">
        <v>0</v>
      </c>
      <c r="R88" s="12"/>
    </row>
    <row r="89" spans="1:18" ht="17.45" customHeight="1" x14ac:dyDescent="0.2">
      <c r="A89" s="155"/>
      <c r="B89" s="156"/>
      <c r="C89" s="131"/>
      <c r="D89" s="28" t="s">
        <v>11</v>
      </c>
      <c r="E89" s="97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61">
        <v>0</v>
      </c>
      <c r="R89" s="12"/>
    </row>
    <row r="90" spans="1:18" ht="17.45" customHeight="1" x14ac:dyDescent="0.2">
      <c r="A90" s="155"/>
      <c r="B90" s="156"/>
      <c r="C90" s="131"/>
      <c r="D90" s="28" t="s">
        <v>12</v>
      </c>
      <c r="E90" s="97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61">
        <v>0</v>
      </c>
      <c r="R90" s="12"/>
    </row>
    <row r="91" spans="1:18" ht="20.25" customHeight="1" thickBot="1" x14ac:dyDescent="0.25">
      <c r="A91" s="157"/>
      <c r="B91" s="158"/>
      <c r="C91" s="132"/>
      <c r="D91" s="58" t="s">
        <v>13</v>
      </c>
      <c r="E91" s="9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64">
        <v>0</v>
      </c>
      <c r="R91" s="12"/>
    </row>
  </sheetData>
  <mergeCells count="51">
    <mergeCell ref="C32:C36"/>
    <mergeCell ref="A27:A31"/>
    <mergeCell ref="A22:A26"/>
    <mergeCell ref="O1:Q1"/>
    <mergeCell ref="S32:T32"/>
    <mergeCell ref="A17:A21"/>
    <mergeCell ref="A11:Q11"/>
    <mergeCell ref="A12:A16"/>
    <mergeCell ref="B5:Q5"/>
    <mergeCell ref="A82:B86"/>
    <mergeCell ref="A81:B81"/>
    <mergeCell ref="A76:B80"/>
    <mergeCell ref="A71:B75"/>
    <mergeCell ref="A66:B70"/>
    <mergeCell ref="A55:Q55"/>
    <mergeCell ref="A56:A60"/>
    <mergeCell ref="B56:B60"/>
    <mergeCell ref="C66:C70"/>
    <mergeCell ref="C71:C75"/>
    <mergeCell ref="C87:C91"/>
    <mergeCell ref="E7:E9"/>
    <mergeCell ref="F7:Q7"/>
    <mergeCell ref="F8:Q8"/>
    <mergeCell ref="A7:A9"/>
    <mergeCell ref="B7:B9"/>
    <mergeCell ref="B12:B16"/>
    <mergeCell ref="B17:B21"/>
    <mergeCell ref="B22:B26"/>
    <mergeCell ref="B27:B31"/>
    <mergeCell ref="A87:B91"/>
    <mergeCell ref="C12:C16"/>
    <mergeCell ref="C7:C9"/>
    <mergeCell ref="C17:C21"/>
    <mergeCell ref="D7:D9"/>
    <mergeCell ref="B43:B49"/>
    <mergeCell ref="C76:C80"/>
    <mergeCell ref="C82:C86"/>
    <mergeCell ref="C22:C26"/>
    <mergeCell ref="C27:C31"/>
    <mergeCell ref="C37:C41"/>
    <mergeCell ref="C43:C47"/>
    <mergeCell ref="C50:C54"/>
    <mergeCell ref="C56:C60"/>
    <mergeCell ref="C61:C65"/>
    <mergeCell ref="A42:Q42"/>
    <mergeCell ref="A43:A49"/>
    <mergeCell ref="A61:B65"/>
    <mergeCell ref="A37:B41"/>
    <mergeCell ref="A50:B54"/>
    <mergeCell ref="A32:A36"/>
    <mergeCell ref="B32:B36"/>
  </mergeCells>
  <pageMargins left="0" right="0" top="0.6138392857142857" bottom="0" header="0.31496062992125984" footer="0.31496062992125984"/>
  <pageSetup paperSize="9" scale="55" firstPageNumber="7" fitToHeight="0" orientation="landscape" useFirstPageNumber="1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N8" sqref="N8:O8"/>
    </sheetView>
  </sheetViews>
  <sheetFormatPr defaultRowHeight="15" x14ac:dyDescent="0.25"/>
  <cols>
    <col min="1" max="1" width="0.140625" style="6" customWidth="1"/>
    <col min="2" max="2" width="31.140625" style="6" customWidth="1"/>
    <col min="3" max="3" width="0.28515625" style="6" customWidth="1"/>
    <col min="4" max="5" width="9.140625" style="6" hidden="1" customWidth="1"/>
    <col min="6" max="6" width="0.42578125" style="6" customWidth="1"/>
    <col min="7" max="7" width="12.140625" style="6" customWidth="1"/>
    <col min="8" max="8" width="0.28515625" style="6" customWidth="1"/>
    <col min="9" max="9" width="9.140625" style="6" hidden="1" customWidth="1"/>
    <col min="10" max="10" width="21.42578125" style="6" customWidth="1"/>
    <col min="11" max="11" width="0.5703125" style="6" hidden="1" customWidth="1"/>
    <col min="12" max="12" width="0.140625" style="6" customWidth="1"/>
    <col min="13" max="13" width="9.140625" style="6" hidden="1" customWidth="1"/>
    <col min="14" max="14" width="13.28515625" style="6" customWidth="1"/>
    <col min="15" max="15" width="0.140625" style="6" customWidth="1"/>
    <col min="16" max="16" width="14.140625" style="6" customWidth="1"/>
    <col min="17" max="17" width="9.140625" style="6" hidden="1" customWidth="1"/>
    <col min="18" max="18" width="15" style="6" customWidth="1"/>
    <col min="19" max="19" width="0.140625" style="6" customWidth="1"/>
    <col min="20" max="20" width="13.5703125" style="6" customWidth="1"/>
    <col min="21" max="21" width="0.140625" style="6" customWidth="1"/>
    <col min="22" max="22" width="13.28515625" style="6" customWidth="1"/>
    <col min="23" max="23" width="9.140625" style="6" hidden="1" customWidth="1"/>
    <col min="24" max="24" width="14.7109375" style="6" customWidth="1"/>
    <col min="25" max="25" width="0.140625" style="6" customWidth="1"/>
    <col min="26" max="26" width="13.85546875" style="6" customWidth="1"/>
    <col min="27" max="27" width="9.140625" style="6" hidden="1" customWidth="1"/>
    <col min="28" max="28" width="12.42578125" style="6" customWidth="1"/>
    <col min="29" max="29" width="3.5703125" style="6" hidden="1" customWidth="1"/>
    <col min="30" max="30" width="10.7109375" style="6" customWidth="1"/>
    <col min="31" max="31" width="10.5703125" style="6" bestFit="1" customWidth="1"/>
    <col min="32" max="16384" width="9.140625" style="6"/>
  </cols>
  <sheetData>
    <row r="1" spans="1:31" ht="18.75" x14ac:dyDescent="0.25">
      <c r="A1" s="189"/>
      <c r="B1" s="189"/>
      <c r="C1" s="189"/>
      <c r="D1" s="4"/>
      <c r="E1" s="189"/>
      <c r="F1" s="189"/>
      <c r="G1" s="189"/>
      <c r="H1" s="189"/>
      <c r="I1" s="189"/>
      <c r="J1" s="189"/>
      <c r="K1" s="189"/>
      <c r="L1" s="189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5"/>
    </row>
    <row r="2" spans="1:31" x14ac:dyDescent="0.25">
      <c r="A2" s="189"/>
      <c r="B2" s="189"/>
      <c r="C2" s="189"/>
      <c r="D2" s="4"/>
      <c r="E2" s="189"/>
      <c r="F2" s="189"/>
      <c r="G2" s="189"/>
      <c r="H2" s="189"/>
      <c r="I2" s="189"/>
      <c r="J2" s="189"/>
      <c r="K2" s="189"/>
      <c r="L2" s="189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5"/>
    </row>
    <row r="3" spans="1:31" x14ac:dyDescent="0.25">
      <c r="A3" s="189"/>
      <c r="B3" s="189"/>
      <c r="C3" s="189"/>
      <c r="E3" s="189"/>
      <c r="F3" s="189"/>
      <c r="G3" s="189"/>
      <c r="H3" s="189"/>
      <c r="I3" s="189"/>
      <c r="J3" s="189"/>
      <c r="K3" s="189"/>
      <c r="L3" s="189"/>
      <c r="M3" s="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8"/>
    </row>
    <row r="4" spans="1:31" x14ac:dyDescent="0.25">
      <c r="A4" s="189"/>
      <c r="B4" s="189"/>
      <c r="C4" s="189"/>
      <c r="E4" s="189"/>
      <c r="F4" s="189"/>
      <c r="G4" s="189"/>
      <c r="H4" s="189"/>
      <c r="I4" s="189"/>
      <c r="J4" s="189"/>
      <c r="K4" s="189"/>
      <c r="L4" s="189"/>
      <c r="M4" s="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8"/>
    </row>
    <row r="5" spans="1:31" x14ac:dyDescent="0.25">
      <c r="A5" s="8"/>
      <c r="B5" s="190"/>
      <c r="C5" s="190"/>
      <c r="D5" s="8"/>
      <c r="E5" s="190"/>
      <c r="F5" s="190"/>
      <c r="G5" s="190"/>
      <c r="H5" s="190"/>
      <c r="I5" s="190"/>
      <c r="J5" s="190"/>
      <c r="K5" s="190"/>
      <c r="L5" s="190"/>
      <c r="M5" s="8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8"/>
      <c r="AE5" s="5"/>
    </row>
    <row r="6" spans="1:31" x14ac:dyDescent="0.2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5"/>
    </row>
    <row r="7" spans="1:31" ht="46.5" customHeight="1" x14ac:dyDescent="0.25">
      <c r="A7" s="191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9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9"/>
      <c r="AE7" s="5"/>
    </row>
    <row r="8" spans="1:31" ht="46.5" customHeight="1" x14ac:dyDescent="0.25">
      <c r="A8" s="191"/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9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9"/>
      <c r="AE8" s="5"/>
    </row>
    <row r="9" spans="1:31" ht="46.5" customHeight="1" x14ac:dyDescent="0.25">
      <c r="A9" s="191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9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9"/>
      <c r="AE9" s="5"/>
    </row>
    <row r="10" spans="1:31" ht="46.5" customHeight="1" x14ac:dyDescent="0.25">
      <c r="A10" s="191"/>
      <c r="B10" s="192"/>
      <c r="C10" s="192"/>
      <c r="D10" s="192"/>
      <c r="E10" s="192"/>
      <c r="F10" s="192"/>
      <c r="G10" s="192"/>
      <c r="H10" s="192"/>
      <c r="I10" s="192"/>
      <c r="J10" s="193"/>
      <c r="K10" s="193"/>
      <c r="L10" s="193"/>
      <c r="M10" s="9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9"/>
      <c r="AE10" s="5"/>
    </row>
    <row r="11" spans="1:31" ht="46.5" customHeight="1" x14ac:dyDescent="0.25">
      <c r="A11" s="191"/>
      <c r="B11" s="192"/>
      <c r="C11" s="192"/>
      <c r="D11" s="192"/>
      <c r="E11" s="192"/>
      <c r="F11" s="192"/>
      <c r="G11" s="192"/>
      <c r="H11" s="192"/>
      <c r="I11" s="192"/>
      <c r="J11" s="193"/>
      <c r="K11" s="193"/>
      <c r="L11" s="193"/>
      <c r="M11" s="9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9"/>
      <c r="AE11" s="5"/>
    </row>
    <row r="12" spans="1:31" ht="46.5" customHeight="1" x14ac:dyDescent="0.25">
      <c r="A12" s="191"/>
      <c r="B12" s="192"/>
      <c r="C12" s="192"/>
      <c r="D12" s="192"/>
      <c r="E12" s="192"/>
      <c r="F12" s="192"/>
      <c r="G12" s="192"/>
      <c r="H12" s="192"/>
      <c r="I12" s="192"/>
      <c r="J12" s="193"/>
      <c r="K12" s="193"/>
      <c r="L12" s="193"/>
      <c r="M12" s="9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9"/>
      <c r="AE12" s="10"/>
    </row>
    <row r="13" spans="1:31" ht="46.5" customHeight="1" x14ac:dyDescent="0.25">
      <c r="A13" s="191"/>
      <c r="B13" s="192"/>
      <c r="C13" s="192"/>
      <c r="D13" s="192"/>
      <c r="E13" s="192"/>
      <c r="F13" s="192"/>
      <c r="G13" s="192"/>
      <c r="H13" s="192"/>
      <c r="I13" s="192"/>
      <c r="J13" s="193"/>
      <c r="K13" s="193"/>
      <c r="L13" s="193"/>
      <c r="M13" s="9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9"/>
      <c r="AE13" s="10"/>
    </row>
    <row r="14" spans="1:31" ht="46.5" customHeight="1" x14ac:dyDescent="0.25">
      <c r="A14" s="191"/>
      <c r="B14" s="192"/>
      <c r="C14" s="192"/>
      <c r="D14" s="192"/>
      <c r="E14" s="192"/>
      <c r="F14" s="192"/>
      <c r="G14" s="192"/>
      <c r="H14" s="192"/>
      <c r="I14" s="192"/>
      <c r="J14" s="194"/>
      <c r="K14" s="194"/>
      <c r="L14" s="194"/>
      <c r="M14" s="9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9"/>
      <c r="AE14" s="10"/>
    </row>
    <row r="15" spans="1:31" ht="46.5" customHeight="1" x14ac:dyDescent="0.25">
      <c r="A15" s="191"/>
      <c r="B15" s="192"/>
      <c r="C15" s="192"/>
      <c r="D15" s="192"/>
      <c r="E15" s="192"/>
      <c r="F15" s="192"/>
      <c r="G15" s="192"/>
      <c r="H15" s="192"/>
      <c r="I15" s="192"/>
      <c r="J15" s="194"/>
      <c r="K15" s="194"/>
      <c r="L15" s="194"/>
      <c r="M15" s="9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9"/>
      <c r="AE15" s="10"/>
    </row>
    <row r="16" spans="1:31" ht="46.5" customHeight="1" x14ac:dyDescent="0.25">
      <c r="A16" s="191"/>
      <c r="B16" s="192"/>
      <c r="C16" s="192"/>
      <c r="D16" s="192"/>
      <c r="E16" s="192"/>
      <c r="F16" s="192"/>
      <c r="G16" s="192"/>
      <c r="H16" s="192"/>
      <c r="I16" s="192"/>
      <c r="J16" s="193"/>
      <c r="K16" s="193"/>
      <c r="L16" s="193"/>
      <c r="M16" s="9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9"/>
      <c r="AE16" s="10"/>
    </row>
    <row r="17" spans="1:33" ht="46.5" customHeight="1" x14ac:dyDescent="0.25">
      <c r="A17" s="191"/>
      <c r="B17" s="192"/>
      <c r="C17" s="192"/>
      <c r="D17" s="192"/>
      <c r="E17" s="192"/>
      <c r="F17" s="192"/>
      <c r="G17" s="192"/>
      <c r="H17" s="192"/>
      <c r="I17" s="192"/>
      <c r="J17" s="194"/>
      <c r="K17" s="193"/>
      <c r="L17" s="193"/>
      <c r="M17" s="9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9"/>
      <c r="AE17" s="10"/>
      <c r="AF17" s="193"/>
      <c r="AG17" s="193"/>
    </row>
    <row r="18" spans="1:33" ht="46.5" customHeight="1" x14ac:dyDescent="0.25">
      <c r="A18" s="191"/>
      <c r="B18" s="192"/>
      <c r="C18" s="192"/>
      <c r="D18" s="192"/>
      <c r="E18" s="192"/>
      <c r="F18" s="192"/>
      <c r="G18" s="192"/>
      <c r="H18" s="192"/>
      <c r="I18" s="192"/>
      <c r="J18" s="193"/>
      <c r="K18" s="193"/>
      <c r="L18" s="193"/>
      <c r="M18" s="9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9"/>
      <c r="AE18" s="10"/>
    </row>
    <row r="19" spans="1:33" ht="46.5" customHeight="1" x14ac:dyDescent="0.25">
      <c r="A19" s="191"/>
      <c r="B19" s="192"/>
      <c r="C19" s="192"/>
      <c r="D19" s="192"/>
      <c r="E19" s="11"/>
      <c r="F19" s="11"/>
      <c r="G19" s="11"/>
      <c r="H19" s="11"/>
      <c r="I19" s="11"/>
      <c r="J19" s="194"/>
      <c r="K19" s="193"/>
      <c r="L19" s="193"/>
      <c r="M19" s="11"/>
      <c r="N19" s="193"/>
      <c r="O19" s="193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1"/>
      <c r="AE19" s="10"/>
    </row>
    <row r="20" spans="1:33" ht="46.5" customHeight="1" x14ac:dyDescent="0.25">
      <c r="A20" s="191"/>
      <c r="B20" s="192"/>
      <c r="C20" s="192"/>
      <c r="D20" s="192"/>
      <c r="E20" s="192"/>
      <c r="F20" s="192"/>
      <c r="G20" s="192"/>
      <c r="H20" s="192"/>
      <c r="I20" s="192"/>
      <c r="J20" s="194"/>
      <c r="K20" s="193"/>
      <c r="L20" s="193"/>
      <c r="M20" s="9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9"/>
      <c r="AE20" s="10"/>
    </row>
    <row r="21" spans="1:33" ht="46.5" customHeight="1" x14ac:dyDescent="0.25">
      <c r="A21" s="191"/>
      <c r="B21" s="192"/>
      <c r="C21" s="192"/>
      <c r="D21" s="192"/>
      <c r="E21" s="192"/>
      <c r="F21" s="192"/>
      <c r="G21" s="192"/>
      <c r="H21" s="192"/>
      <c r="I21" s="192"/>
      <c r="J21" s="193"/>
      <c r="K21" s="193"/>
      <c r="L21" s="193"/>
      <c r="M21" s="9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9"/>
      <c r="AE21" s="10"/>
    </row>
    <row r="22" spans="1:33" ht="46.5" customHeight="1" x14ac:dyDescent="0.25">
      <c r="A22" s="195"/>
      <c r="B22" s="192"/>
      <c r="C22" s="192"/>
      <c r="D22" s="192"/>
      <c r="E22" s="192"/>
      <c r="F22" s="192"/>
      <c r="G22" s="192"/>
      <c r="H22" s="192"/>
      <c r="I22" s="192"/>
      <c r="J22" s="196"/>
      <c r="K22" s="192"/>
      <c r="L22" s="192"/>
      <c r="M22" s="9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9"/>
      <c r="AE22" s="10"/>
    </row>
    <row r="23" spans="1:33" ht="46.5" customHeight="1" x14ac:dyDescent="0.25">
      <c r="A23" s="195"/>
      <c r="B23" s="192"/>
      <c r="C23" s="192"/>
      <c r="D23" s="192"/>
      <c r="E23" s="192"/>
      <c r="F23" s="192"/>
      <c r="G23" s="192"/>
      <c r="H23" s="192"/>
      <c r="I23" s="192"/>
      <c r="J23" s="196"/>
      <c r="K23" s="192"/>
      <c r="L23" s="192"/>
      <c r="M23" s="9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9"/>
      <c r="AE23" s="10"/>
    </row>
    <row r="24" spans="1:33" ht="46.5" customHeight="1" x14ac:dyDescent="0.25">
      <c r="A24" s="195"/>
      <c r="B24" s="192"/>
      <c r="C24" s="192"/>
      <c r="D24" s="192"/>
      <c r="E24" s="192"/>
      <c r="F24" s="192"/>
      <c r="G24" s="192"/>
      <c r="H24" s="192"/>
      <c r="I24" s="192"/>
      <c r="J24" s="196"/>
      <c r="K24" s="192"/>
      <c r="L24" s="192"/>
      <c r="M24" s="9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9"/>
      <c r="AE24" s="10"/>
    </row>
    <row r="25" spans="1:33" ht="46.5" customHeight="1" x14ac:dyDescent="0.25">
      <c r="A25" s="195"/>
      <c r="B25" s="192"/>
      <c r="C25" s="192"/>
      <c r="D25" s="192"/>
      <c r="E25" s="192"/>
      <c r="F25" s="192"/>
      <c r="G25" s="192"/>
      <c r="H25" s="192"/>
      <c r="I25" s="192"/>
      <c r="J25" s="196"/>
      <c r="K25" s="192"/>
      <c r="L25" s="192"/>
      <c r="M25" s="9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9"/>
      <c r="AE25" s="10"/>
    </row>
    <row r="26" spans="1:33" ht="46.5" customHeight="1" x14ac:dyDescent="0.25">
      <c r="A26" s="195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9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9"/>
      <c r="AE26" s="10"/>
    </row>
  </sheetData>
  <mergeCells count="249">
    <mergeCell ref="M2:AD2"/>
    <mergeCell ref="M1:AD1"/>
    <mergeCell ref="J12:L12"/>
    <mergeCell ref="E12:I12"/>
    <mergeCell ref="D12:D16"/>
    <mergeCell ref="AB19:AC19"/>
    <mergeCell ref="D20:D21"/>
    <mergeCell ref="E20:I20"/>
    <mergeCell ref="J20:L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21:AA21"/>
    <mergeCell ref="AB21:AC21"/>
    <mergeCell ref="N21:O21"/>
    <mergeCell ref="P21:Q21"/>
    <mergeCell ref="R21:S21"/>
    <mergeCell ref="T21:U21"/>
    <mergeCell ref="V21:W21"/>
    <mergeCell ref="X21:Y21"/>
    <mergeCell ref="AF17:AG17"/>
    <mergeCell ref="E18:I18"/>
    <mergeCell ref="J18:L18"/>
    <mergeCell ref="N18:O18"/>
    <mergeCell ref="N17:O17"/>
    <mergeCell ref="P17:Q17"/>
    <mergeCell ref="R17:S17"/>
    <mergeCell ref="T17:U17"/>
    <mergeCell ref="V17:W17"/>
    <mergeCell ref="AB18:AC18"/>
    <mergeCell ref="P18:Q18"/>
    <mergeCell ref="R18:S18"/>
    <mergeCell ref="T18:U18"/>
    <mergeCell ref="V18:W18"/>
    <mergeCell ref="X18:Y18"/>
    <mergeCell ref="Z18:AA18"/>
    <mergeCell ref="X26:Y26"/>
    <mergeCell ref="Z26:AA26"/>
    <mergeCell ref="AB26:AC26"/>
    <mergeCell ref="A17:A21"/>
    <mergeCell ref="B17:C21"/>
    <mergeCell ref="D17:D19"/>
    <mergeCell ref="E17:I17"/>
    <mergeCell ref="J17:L17"/>
    <mergeCell ref="N26:O26"/>
    <mergeCell ref="P26:Q26"/>
    <mergeCell ref="R26:S26"/>
    <mergeCell ref="T26:U26"/>
    <mergeCell ref="V26:W26"/>
    <mergeCell ref="X17:Y17"/>
    <mergeCell ref="Z17:AA17"/>
    <mergeCell ref="AB17:AC17"/>
    <mergeCell ref="J19:L19"/>
    <mergeCell ref="N19:O19"/>
    <mergeCell ref="T20:U20"/>
    <mergeCell ref="V20:W20"/>
    <mergeCell ref="X20:Y20"/>
    <mergeCell ref="Z20:AA20"/>
    <mergeCell ref="AB20:AC20"/>
    <mergeCell ref="E21:I21"/>
    <mergeCell ref="T25:U25"/>
    <mergeCell ref="V25:W25"/>
    <mergeCell ref="X25:Y25"/>
    <mergeCell ref="Z25:AA25"/>
    <mergeCell ref="AB25:AC25"/>
    <mergeCell ref="AB24:AC24"/>
    <mergeCell ref="N25:O25"/>
    <mergeCell ref="P25:Q25"/>
    <mergeCell ref="R25:S25"/>
    <mergeCell ref="P24:Q24"/>
    <mergeCell ref="R24:S24"/>
    <mergeCell ref="T24:U24"/>
    <mergeCell ref="V24:W24"/>
    <mergeCell ref="X24:Y24"/>
    <mergeCell ref="Z24:AA24"/>
    <mergeCell ref="AB22:AC22"/>
    <mergeCell ref="P22:Q22"/>
    <mergeCell ref="R22:S22"/>
    <mergeCell ref="X23:Y23"/>
    <mergeCell ref="Z23:AA23"/>
    <mergeCell ref="AB23:AC23"/>
    <mergeCell ref="N24:O24"/>
    <mergeCell ref="P23:Q23"/>
    <mergeCell ref="R23:S23"/>
    <mergeCell ref="T23:U23"/>
    <mergeCell ref="V23:W23"/>
    <mergeCell ref="N23:O23"/>
    <mergeCell ref="N22:O22"/>
    <mergeCell ref="E16:I16"/>
    <mergeCell ref="J16:L16"/>
    <mergeCell ref="B12:C16"/>
    <mergeCell ref="N16:O16"/>
    <mergeCell ref="A12:A16"/>
    <mergeCell ref="T22:U22"/>
    <mergeCell ref="V22:W22"/>
    <mergeCell ref="X22:Y22"/>
    <mergeCell ref="Z22:AA22"/>
    <mergeCell ref="J21:L21"/>
    <mergeCell ref="A22:A26"/>
    <mergeCell ref="B22:C26"/>
    <mergeCell ref="D22:D26"/>
    <mergeCell ref="E22:I22"/>
    <mergeCell ref="J22:L22"/>
    <mergeCell ref="E24:I24"/>
    <mergeCell ref="J24:L24"/>
    <mergeCell ref="E23:I23"/>
    <mergeCell ref="J23:L23"/>
    <mergeCell ref="E26:I26"/>
    <mergeCell ref="J26:L26"/>
    <mergeCell ref="E25:I25"/>
    <mergeCell ref="J25:L25"/>
    <mergeCell ref="X14:Y14"/>
    <mergeCell ref="Z14:AA14"/>
    <mergeCell ref="AB14:AC14"/>
    <mergeCell ref="AB16:AC16"/>
    <mergeCell ref="P16:Q16"/>
    <mergeCell ref="R16:S16"/>
    <mergeCell ref="T16:U16"/>
    <mergeCell ref="V16:W16"/>
    <mergeCell ref="X16:Y16"/>
    <mergeCell ref="Z16:AA16"/>
    <mergeCell ref="E15:I15"/>
    <mergeCell ref="J15:L15"/>
    <mergeCell ref="N15:O15"/>
    <mergeCell ref="AB13:AC13"/>
    <mergeCell ref="E14:I14"/>
    <mergeCell ref="J14:L14"/>
    <mergeCell ref="N14:O14"/>
    <mergeCell ref="P14:Q14"/>
    <mergeCell ref="R14:S14"/>
    <mergeCell ref="T14:U14"/>
    <mergeCell ref="P13:Q13"/>
    <mergeCell ref="R13:S13"/>
    <mergeCell ref="T13:U13"/>
    <mergeCell ref="V13:W13"/>
    <mergeCell ref="X13:Y13"/>
    <mergeCell ref="Z13:AA13"/>
    <mergeCell ref="T15:U15"/>
    <mergeCell ref="V15:W15"/>
    <mergeCell ref="X15:Y15"/>
    <mergeCell ref="Z15:AA15"/>
    <mergeCell ref="AB15:AC15"/>
    <mergeCell ref="P15:Q15"/>
    <mergeCell ref="R15:S15"/>
    <mergeCell ref="V14:W14"/>
    <mergeCell ref="V12:W12"/>
    <mergeCell ref="X12:Y12"/>
    <mergeCell ref="Z12:AA12"/>
    <mergeCell ref="AB12:AC12"/>
    <mergeCell ref="E13:I13"/>
    <mergeCell ref="J13:L13"/>
    <mergeCell ref="N13:O13"/>
    <mergeCell ref="P12:Q12"/>
    <mergeCell ref="R12:S12"/>
    <mergeCell ref="N12:O12"/>
    <mergeCell ref="T12:U12"/>
    <mergeCell ref="Z8:AA8"/>
    <mergeCell ref="V11:W11"/>
    <mergeCell ref="X11:Y11"/>
    <mergeCell ref="Z11:AA11"/>
    <mergeCell ref="AB11:AC11"/>
    <mergeCell ref="AB10:AC10"/>
    <mergeCell ref="E11:I11"/>
    <mergeCell ref="J11:L11"/>
    <mergeCell ref="N11:O11"/>
    <mergeCell ref="P11:Q11"/>
    <mergeCell ref="R11:S11"/>
    <mergeCell ref="T11:U11"/>
    <mergeCell ref="P10:Q10"/>
    <mergeCell ref="R10:S10"/>
    <mergeCell ref="T10:U10"/>
    <mergeCell ref="V10:W10"/>
    <mergeCell ref="X10:Y10"/>
    <mergeCell ref="Z10:AA10"/>
    <mergeCell ref="E10:I10"/>
    <mergeCell ref="J10:L10"/>
    <mergeCell ref="N10:O10"/>
    <mergeCell ref="AB7:AC7"/>
    <mergeCell ref="E8:I8"/>
    <mergeCell ref="J8:L8"/>
    <mergeCell ref="N8:O8"/>
    <mergeCell ref="P7:Q7"/>
    <mergeCell ref="R7:S7"/>
    <mergeCell ref="N7:O7"/>
    <mergeCell ref="T7:U7"/>
    <mergeCell ref="V9:W9"/>
    <mergeCell ref="X9:Y9"/>
    <mergeCell ref="Z9:AA9"/>
    <mergeCell ref="AB9:AC9"/>
    <mergeCell ref="AB8:AC8"/>
    <mergeCell ref="E9:I9"/>
    <mergeCell ref="J9:L9"/>
    <mergeCell ref="N9:O9"/>
    <mergeCell ref="P9:Q9"/>
    <mergeCell ref="R9:S9"/>
    <mergeCell ref="T9:U9"/>
    <mergeCell ref="P8:Q8"/>
    <mergeCell ref="R8:S8"/>
    <mergeCell ref="T8:U8"/>
    <mergeCell ref="V8:W8"/>
    <mergeCell ref="X8:Y8"/>
    <mergeCell ref="A1:A4"/>
    <mergeCell ref="B1:C4"/>
    <mergeCell ref="E1:H4"/>
    <mergeCell ref="I1:L4"/>
    <mergeCell ref="X5:Y5"/>
    <mergeCell ref="Z5:AA5"/>
    <mergeCell ref="AB5:AC5"/>
    <mergeCell ref="A6:AD6"/>
    <mergeCell ref="A7:A11"/>
    <mergeCell ref="B7:C11"/>
    <mergeCell ref="D7:D11"/>
    <mergeCell ref="E7:I7"/>
    <mergeCell ref="J7:L7"/>
    <mergeCell ref="N5:O5"/>
    <mergeCell ref="P5:Q5"/>
    <mergeCell ref="R5:S5"/>
    <mergeCell ref="T5:U5"/>
    <mergeCell ref="V5:W5"/>
    <mergeCell ref="B5:C5"/>
    <mergeCell ref="E5:H5"/>
    <mergeCell ref="I5:L5"/>
    <mergeCell ref="V7:W7"/>
    <mergeCell ref="X7:Y7"/>
    <mergeCell ref="Z7:AA7"/>
    <mergeCell ref="V3:W3"/>
    <mergeCell ref="X3:Y3"/>
    <mergeCell ref="Z3:AA3"/>
    <mergeCell ref="AB3:AC3"/>
    <mergeCell ref="AD3:AD4"/>
    <mergeCell ref="AE3:AE4"/>
    <mergeCell ref="N3:O3"/>
    <mergeCell ref="P3:Q3"/>
    <mergeCell ref="R3:S3"/>
    <mergeCell ref="T3:U3"/>
    <mergeCell ref="R4:S4"/>
    <mergeCell ref="T4:U4"/>
    <mergeCell ref="V4:W4"/>
    <mergeCell ref="X4:Y4"/>
    <mergeCell ref="Z4:AA4"/>
    <mergeCell ref="AB4:AC4"/>
    <mergeCell ref="N4:O4"/>
    <mergeCell ref="P4:Q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Таблица 2</vt:lpstr>
      <vt:lpstr>Лист1 (2)</vt:lpstr>
      <vt:lpstr>Лист2</vt:lpstr>
      <vt:lpstr>Лист3</vt:lpstr>
      <vt:lpstr>'Лист1 (2)'!OLE_LINK1</vt:lpstr>
      <vt:lpstr>'Таблица 2'!OLE_LINK1</vt:lpstr>
      <vt:lpstr>'Таблица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2024-02-27T04:11:04Z</dcterms:modified>
</cp:coreProperties>
</file>