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3256" windowHeight="13176"/>
  </bookViews>
  <sheets>
    <sheet name="1-2019" sheetId="2" r:id="rId1"/>
  </sheets>
  <definedNames>
    <definedName name="_xlnm.Print_Titles" localSheetId="0">'1-2019'!$7:$7</definedName>
  </definedNames>
  <calcPr calcId="145621"/>
</workbook>
</file>

<file path=xl/calcChain.xml><?xml version="1.0" encoding="utf-8"?>
<calcChain xmlns="http://schemas.openxmlformats.org/spreadsheetml/2006/main">
  <c r="E214" i="2" l="1"/>
  <c r="E208" i="2"/>
  <c r="E203" i="2"/>
  <c r="E198" i="2"/>
  <c r="E195" i="2"/>
  <c r="E193" i="2"/>
  <c r="E191" i="2"/>
  <c r="E186" i="2"/>
  <c r="E184" i="2"/>
  <c r="E183" i="2"/>
  <c r="E177" i="2"/>
  <c r="E174" i="2"/>
  <c r="E173" i="2"/>
  <c r="E172" i="2"/>
  <c r="E171" i="2"/>
  <c r="E170" i="2"/>
  <c r="E168" i="2"/>
  <c r="E167" i="2"/>
  <c r="E166" i="2"/>
  <c r="E165" i="2"/>
  <c r="E162" i="2"/>
  <c r="E161" i="2"/>
  <c r="E160" i="2"/>
  <c r="E158" i="2"/>
  <c r="E157" i="2"/>
  <c r="E156" i="2"/>
  <c r="E155" i="2"/>
  <c r="E154" i="2"/>
  <c r="E153" i="2"/>
  <c r="E151" i="2"/>
  <c r="E150" i="2"/>
  <c r="E149" i="2"/>
  <c r="E148" i="2"/>
  <c r="E147" i="2"/>
  <c r="E145" i="2"/>
  <c r="E144" i="2"/>
  <c r="E143" i="2"/>
  <c r="E140" i="2"/>
  <c r="E138" i="2"/>
  <c r="E137" i="2"/>
  <c r="E136" i="2"/>
  <c r="E134" i="2"/>
  <c r="E133" i="2"/>
  <c r="E132" i="2"/>
  <c r="E130" i="2"/>
  <c r="E129" i="2"/>
  <c r="E128" i="2"/>
  <c r="E127" i="2"/>
  <c r="E121" i="2"/>
  <c r="E115" i="2"/>
  <c r="E113" i="2"/>
  <c r="E111" i="2"/>
  <c r="E110" i="2"/>
  <c r="D142" i="2"/>
  <c r="C142" i="2"/>
  <c r="C135" i="2"/>
  <c r="C131" i="2"/>
  <c r="C126" i="2"/>
  <c r="D185" i="2"/>
  <c r="C185" i="2"/>
  <c r="D182" i="2"/>
  <c r="C182" i="2"/>
  <c r="D179" i="2"/>
  <c r="D178" i="2" s="1"/>
  <c r="C179" i="2"/>
  <c r="C178" i="2" s="1"/>
  <c r="D176" i="2"/>
  <c r="D175" i="2" s="1"/>
  <c r="C176" i="2"/>
  <c r="C175" i="2" s="1"/>
  <c r="D169" i="2"/>
  <c r="C169" i="2"/>
  <c r="D164" i="2"/>
  <c r="C164" i="2"/>
  <c r="D159" i="2"/>
  <c r="C159" i="2"/>
  <c r="D152" i="2"/>
  <c r="C152" i="2"/>
  <c r="D139" i="2"/>
  <c r="C139" i="2"/>
  <c r="D135" i="2"/>
  <c r="D131" i="2"/>
  <c r="D126" i="2"/>
  <c r="D192" i="2"/>
  <c r="C192" i="2"/>
  <c r="D194" i="2"/>
  <c r="C194" i="2"/>
  <c r="D197" i="2"/>
  <c r="D196" i="2" s="1"/>
  <c r="C197" i="2"/>
  <c r="C196" i="2" s="1"/>
  <c r="D190" i="2"/>
  <c r="C190" i="2"/>
  <c r="D202" i="2"/>
  <c r="D201" i="2" s="1"/>
  <c r="D200" i="2" s="1"/>
  <c r="D199" i="2" s="1"/>
  <c r="C202" i="2"/>
  <c r="C201" i="2" s="1"/>
  <c r="C200" i="2" s="1"/>
  <c r="C199" i="2" s="1"/>
  <c r="D207" i="2"/>
  <c r="D206" i="2" s="1"/>
  <c r="D205" i="2" s="1"/>
  <c r="D204" i="2" s="1"/>
  <c r="C207" i="2"/>
  <c r="C206" i="2" s="1"/>
  <c r="C205" i="2" s="1"/>
  <c r="C204" i="2" s="1"/>
  <c r="D213" i="2"/>
  <c r="D212" i="2" s="1"/>
  <c r="D211" i="2" s="1"/>
  <c r="D210" i="2" s="1"/>
  <c r="D209" i="2" s="1"/>
  <c r="C213" i="2"/>
  <c r="C212" i="2" s="1"/>
  <c r="C211" i="2" s="1"/>
  <c r="C210" i="2" s="1"/>
  <c r="C209" i="2" s="1"/>
  <c r="E152" i="2" l="1"/>
  <c r="E164" i="2"/>
  <c r="E190" i="2"/>
  <c r="E194" i="2"/>
  <c r="E175" i="2"/>
  <c r="E209" i="2"/>
  <c r="E199" i="2"/>
  <c r="E196" i="2"/>
  <c r="E192" i="2"/>
  <c r="E135" i="2"/>
  <c r="E182" i="2"/>
  <c r="E131" i="2"/>
  <c r="E201" i="2"/>
  <c r="E213" i="2"/>
  <c r="E197" i="2"/>
  <c r="E204" i="2"/>
  <c r="E126" i="2"/>
  <c r="E139" i="2"/>
  <c r="E159" i="2"/>
  <c r="E169" i="2"/>
  <c r="E185" i="2"/>
  <c r="E176" i="2"/>
  <c r="D141" i="2"/>
  <c r="E212" i="2"/>
  <c r="C141" i="2"/>
  <c r="E142" i="2"/>
  <c r="E207" i="2"/>
  <c r="E211" i="2"/>
  <c r="E205" i="2"/>
  <c r="C125" i="2"/>
  <c r="C124" i="2" s="1"/>
  <c r="E200" i="2"/>
  <c r="E202" i="2"/>
  <c r="E206" i="2"/>
  <c r="E210" i="2"/>
  <c r="D163" i="2"/>
  <c r="C181" i="2"/>
  <c r="C163" i="2"/>
  <c r="D181" i="2"/>
  <c r="C189" i="2"/>
  <c r="C188" i="2" s="1"/>
  <c r="C187" i="2" s="1"/>
  <c r="D125" i="2"/>
  <c r="D189" i="2"/>
  <c r="C123" i="2" l="1"/>
  <c r="E125" i="2"/>
  <c r="D124" i="2"/>
  <c r="E124" i="2" s="1"/>
  <c r="D188" i="2"/>
  <c r="E189" i="2"/>
  <c r="E141" i="2"/>
  <c r="E181" i="2"/>
  <c r="E163" i="2"/>
  <c r="D120" i="2"/>
  <c r="C120" i="2"/>
  <c r="C119" i="2" s="1"/>
  <c r="C118" i="2" s="1"/>
  <c r="C117" i="2" s="1"/>
  <c r="C116" i="2" s="1"/>
  <c r="D114" i="2"/>
  <c r="C114" i="2"/>
  <c r="D112" i="2"/>
  <c r="C112" i="2"/>
  <c r="D109" i="2"/>
  <c r="C109" i="2"/>
  <c r="E105" i="2"/>
  <c r="E104" i="2"/>
  <c r="E103" i="2"/>
  <c r="E102" i="2"/>
  <c r="E97" i="2"/>
  <c r="E93" i="2"/>
  <c r="E92" i="2"/>
  <c r="E90" i="2"/>
  <c r="E89" i="2"/>
  <c r="E86" i="2"/>
  <c r="E82" i="2"/>
  <c r="E81" i="2"/>
  <c r="E80" i="2"/>
  <c r="E78" i="2"/>
  <c r="E77" i="2"/>
  <c r="E76" i="2"/>
  <c r="E75" i="2"/>
  <c r="E70" i="2"/>
  <c r="E69" i="2"/>
  <c r="E68" i="2"/>
  <c r="E67" i="2"/>
  <c r="D101" i="2"/>
  <c r="D100" i="2" s="1"/>
  <c r="D99" i="2" s="1"/>
  <c r="D98" i="2" s="1"/>
  <c r="C101" i="2"/>
  <c r="C100" i="2" s="1"/>
  <c r="C99" i="2" s="1"/>
  <c r="C98" i="2" s="1"/>
  <c r="C122" i="2" l="1"/>
  <c r="E112" i="2"/>
  <c r="D123" i="2"/>
  <c r="D122" i="2" s="1"/>
  <c r="D187" i="2"/>
  <c r="E187" i="2" s="1"/>
  <c r="E188" i="2"/>
  <c r="E109" i="2"/>
  <c r="E114" i="2"/>
  <c r="D119" i="2"/>
  <c r="E120" i="2"/>
  <c r="C108" i="2"/>
  <c r="C107" i="2" s="1"/>
  <c r="C106" i="2" s="1"/>
  <c r="D108" i="2"/>
  <c r="E99" i="2"/>
  <c r="E98" i="2"/>
  <c r="E101" i="2"/>
  <c r="E100" i="2"/>
  <c r="E122" i="2" l="1"/>
  <c r="E123" i="2"/>
  <c r="D107" i="2"/>
  <c r="E108" i="2"/>
  <c r="D118" i="2"/>
  <c r="E119" i="2"/>
  <c r="D96" i="2"/>
  <c r="C96" i="2"/>
  <c r="C95" i="2" s="1"/>
  <c r="C94" i="2" s="1"/>
  <c r="D91" i="2"/>
  <c r="C91" i="2"/>
  <c r="D88" i="2"/>
  <c r="C88" i="2"/>
  <c r="C87" i="2" s="1"/>
  <c r="D85" i="2"/>
  <c r="C85" i="2"/>
  <c r="C84" i="2" s="1"/>
  <c r="D79" i="2"/>
  <c r="C79" i="2"/>
  <c r="D74" i="2"/>
  <c r="C74" i="2"/>
  <c r="D66" i="2"/>
  <c r="C66" i="2"/>
  <c r="C65" i="2" s="1"/>
  <c r="C64" i="2" s="1"/>
  <c r="C63" i="2" s="1"/>
  <c r="E62" i="2"/>
  <c r="E61" i="2"/>
  <c r="E59" i="2"/>
  <c r="E57" i="2"/>
  <c r="E55" i="2"/>
  <c r="E53" i="2"/>
  <c r="E51" i="2"/>
  <c r="E50" i="2"/>
  <c r="E48" i="2"/>
  <c r="E47" i="2"/>
  <c r="E46" i="2"/>
  <c r="E45" i="2"/>
  <c r="E44" i="2"/>
  <c r="E43" i="2"/>
  <c r="E42" i="2"/>
  <c r="E40" i="2"/>
  <c r="E39" i="2"/>
  <c r="E38" i="2"/>
  <c r="E37" i="2"/>
  <c r="E35" i="2"/>
  <c r="E33" i="2"/>
  <c r="E28" i="2"/>
  <c r="E25" i="2"/>
  <c r="E21" i="2"/>
  <c r="E17" i="2"/>
  <c r="E13" i="2"/>
  <c r="D27" i="2"/>
  <c r="D26" i="2" s="1"/>
  <c r="C27" i="2"/>
  <c r="C26" i="2" s="1"/>
  <c r="D24" i="2"/>
  <c r="D23" i="2" s="1"/>
  <c r="C24" i="2"/>
  <c r="C23" i="2" s="1"/>
  <c r="D20" i="2"/>
  <c r="D19" i="2" s="1"/>
  <c r="D18" i="2" s="1"/>
  <c r="C20" i="2"/>
  <c r="C19" i="2" s="1"/>
  <c r="C18" i="2" s="1"/>
  <c r="D16" i="2"/>
  <c r="D15" i="2" s="1"/>
  <c r="D14" i="2" s="1"/>
  <c r="C16" i="2"/>
  <c r="C15" i="2" s="1"/>
  <c r="C14" i="2" s="1"/>
  <c r="D12" i="2"/>
  <c r="D11" i="2" s="1"/>
  <c r="D10" i="2" s="1"/>
  <c r="C12" i="2"/>
  <c r="C11" i="2" s="1"/>
  <c r="C10" i="2" s="1"/>
  <c r="D32" i="2"/>
  <c r="C32" i="2"/>
  <c r="D34" i="2"/>
  <c r="C34" i="2"/>
  <c r="D36" i="2"/>
  <c r="C36" i="2"/>
  <c r="D41" i="2"/>
  <c r="C41" i="2"/>
  <c r="D49" i="2"/>
  <c r="C49" i="2"/>
  <c r="D52" i="2"/>
  <c r="C52" i="2"/>
  <c r="D54" i="2"/>
  <c r="C54" i="2"/>
  <c r="D56" i="2"/>
  <c r="C56" i="2"/>
  <c r="D58" i="2"/>
  <c r="C58" i="2"/>
  <c r="D60" i="2"/>
  <c r="C60" i="2"/>
  <c r="D106" i="2" l="1"/>
  <c r="E106" i="2" s="1"/>
  <c r="E107" i="2"/>
  <c r="D117" i="2"/>
  <c r="E118" i="2"/>
  <c r="D65" i="2"/>
  <c r="E65" i="2" s="1"/>
  <c r="E66" i="2"/>
  <c r="D87" i="2"/>
  <c r="E87" i="2" s="1"/>
  <c r="E88" i="2"/>
  <c r="D95" i="2"/>
  <c r="E96" i="2"/>
  <c r="E79" i="2"/>
  <c r="D84" i="2"/>
  <c r="E84" i="2" s="1"/>
  <c r="E85" i="2"/>
  <c r="E74" i="2"/>
  <c r="E91" i="2"/>
  <c r="C73" i="2"/>
  <c r="C83" i="2"/>
  <c r="D73" i="2"/>
  <c r="E58" i="2"/>
  <c r="E54" i="2"/>
  <c r="E49" i="2"/>
  <c r="E36" i="2"/>
  <c r="E14" i="2"/>
  <c r="E23" i="2"/>
  <c r="C31" i="2"/>
  <c r="C30" i="2" s="1"/>
  <c r="C29" i="2" s="1"/>
  <c r="E15" i="2"/>
  <c r="E60" i="2"/>
  <c r="E56" i="2"/>
  <c r="E52" i="2"/>
  <c r="E41" i="2"/>
  <c r="E34" i="2"/>
  <c r="D31" i="2"/>
  <c r="C22" i="2"/>
  <c r="C9" i="2" s="1"/>
  <c r="E11" i="2"/>
  <c r="E18" i="2"/>
  <c r="E26" i="2"/>
  <c r="E10" i="2"/>
  <c r="E27" i="2"/>
  <c r="D22" i="2"/>
  <c r="E19" i="2"/>
  <c r="E12" i="2"/>
  <c r="E16" i="2"/>
  <c r="E20" i="2"/>
  <c r="E24" i="2"/>
  <c r="E32" i="2"/>
  <c r="D116" i="2" l="1"/>
  <c r="E117" i="2"/>
  <c r="E73" i="2"/>
  <c r="D64" i="2"/>
  <c r="D63" i="2" s="1"/>
  <c r="C72" i="2"/>
  <c r="C71" i="2" s="1"/>
  <c r="D94" i="2"/>
  <c r="E94" i="2" s="1"/>
  <c r="E95" i="2"/>
  <c r="D83" i="2"/>
  <c r="E83" i="2" s="1"/>
  <c r="E22" i="2"/>
  <c r="E31" i="2"/>
  <c r="C8" i="2"/>
  <c r="D9" i="2"/>
  <c r="D30" i="2"/>
  <c r="D29" i="2" s="1"/>
  <c r="E29" i="2" s="1"/>
  <c r="C215" i="2" l="1"/>
  <c r="E116" i="2"/>
  <c r="E64" i="2"/>
  <c r="E63" i="2"/>
  <c r="D72" i="2"/>
  <c r="E72" i="2" s="1"/>
  <c r="E30" i="2"/>
  <c r="D8" i="2"/>
  <c r="E9" i="2"/>
  <c r="E8" i="2" l="1"/>
  <c r="D71" i="2"/>
  <c r="E71" i="2" s="1"/>
  <c r="D215" i="2" l="1"/>
  <c r="E215" i="2" l="1"/>
</calcChain>
</file>

<file path=xl/sharedStrings.xml><?xml version="1.0" encoding="utf-8"?>
<sst xmlns="http://schemas.openxmlformats.org/spreadsheetml/2006/main" count="425" uniqueCount="376">
  <si>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</si>
  <si>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</si>
  <si>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Доходы бюджетов городских округов от возврата автономными учреждениями остатков субсидий прошлых лет</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</si>
  <si>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</si>
  <si>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</si>
  <si>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</si>
  <si>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Прочие межбюджетные трансферты, передаваемые бюджетам городских округов</t>
  </si>
  <si>
    <t>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</si>
  <si>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</si>
  <si>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</si>
  <si>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</si>
  <si>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</si>
  <si>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</si>
  <si>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</si>
  <si>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выполнение передаваемых полномочий субъектов Российской Федерации</t>
  </si>
  <si>
    <t>Прочие субсидии бюджетам городских округов</t>
  </si>
  <si>
    <t>Субсидия бюджетам городских округов на поддержку отрасли культуры</t>
  </si>
  <si>
    <t>Субсидии бюджетам городских округов на реализацию мероприятий по обеспечению жильем молодых семей</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</si>
  <si>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</si>
  <si>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Прочие дотации бюджетам городских округов</t>
  </si>
  <si>
    <t>Дотации бюджетам городских округов на поддержку мер по обеспечению сбалансированности бюджетов</t>
  </si>
  <si>
    <t>Прочие поступления от денежных взысканий (штрафов) и иных сумм в возмещение ущерба,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</si>
  <si>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</si>
  <si>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</si>
  <si>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доходы от компенсации затрат бюджетов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</si>
  <si>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</si>
  <si>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</si>
  <si>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</si>
  <si>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</si>
  <si>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</si>
  <si>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</si>
  <si>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</si>
  <si>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</si>
  <si>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</si>
  <si>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(за коммерческий найм жилых помещений)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</si>
  <si>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(за социальный найм жилых помещений)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</si>
  <si>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(за специализированный найм жилых помещений)</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</si>
  <si>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</si>
  <si>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</si>
  <si>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07011402043040000440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</si>
  <si>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</si>
  <si>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07011406012040000430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</si>
  <si>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</si>
  <si>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07011406312040000430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</si>
  <si>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</si>
  <si>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уплаты акцизов на дизельное толиво, подлежащие распределению между бюджетами</t>
  </si>
  <si>
    <t>Доходы от уплаты акцизов на моторные масла для дизельных  и (или) карбюраторных (инфекторных)</t>
  </si>
  <si>
    <t>Доходы от уплаты акцизов на автомобильный бензин, подлежащие распределению между бюджетами</t>
  </si>
  <si>
    <t>Доходы от уплаты акцизов на прямой бензин, подлежащие распределению между бюджетами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</si>
  <si>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</si>
  <si>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</si>
  <si>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</si>
  <si>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</si>
  <si>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</si>
  <si>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</si>
  <si>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</si>
  <si>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</si>
  <si>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</si>
  <si>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</si>
  <si>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</si>
  <si>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</si>
  <si>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</si>
  <si>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</si>
  <si>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</si>
  <si>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</si>
  <si>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</si>
  <si>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</si>
  <si>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</si>
  <si>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</si>
  <si>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</si>
  <si>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</si>
  <si>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</si>
  <si>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</si>
  <si>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</si>
  <si>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</si>
  <si>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</si>
  <si>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</si>
  <si>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</si>
  <si>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</si>
  <si>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</si>
  <si>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</si>
  <si>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</si>
  <si>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Налог, взимаемый в связи с применением патентной системы налогообложения, зачисляемый в бюджеты городских округов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</si>
  <si>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</si>
  <si>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</si>
  <si>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</si>
  <si>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</si>
  <si>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</si>
  <si>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</si>
  <si>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</si>
  <si>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</si>
  <si>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</si>
  <si>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</si>
  <si>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</si>
  <si>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</si>
  <si>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</si>
  <si>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</si>
  <si>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</si>
  <si>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</si>
  <si>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</si>
  <si>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</si>
  <si>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</si>
  <si>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040 10807173010000110</t>
  </si>
  <si>
    <t>040 11302994040000130</t>
  </si>
  <si>
    <t>040 11502040040000140</t>
  </si>
  <si>
    <t>040 11637030040000140</t>
  </si>
  <si>
    <t>040 11690040040000140</t>
  </si>
  <si>
    <t>040 20215002040000150</t>
  </si>
  <si>
    <t>040 20219999040000150</t>
  </si>
  <si>
    <t>040 20220041040000150</t>
  </si>
  <si>
    <t>040 20225497040000150</t>
  </si>
  <si>
    <t>040 20225519040000150</t>
  </si>
  <si>
    <t>040 20229999040000150</t>
  </si>
  <si>
    <t>040 20230024040000150</t>
  </si>
  <si>
    <t>040 20230029040000150</t>
  </si>
  <si>
    <t>040 20235082040000150</t>
  </si>
  <si>
    <t>040 20235118040000150</t>
  </si>
  <si>
    <t>040 20235120040000150</t>
  </si>
  <si>
    <t>040 20235135040000150</t>
  </si>
  <si>
    <t>040 20235930040000150</t>
  </si>
  <si>
    <t>040 20245550040000150</t>
  </si>
  <si>
    <t>040 20249999040000150</t>
  </si>
  <si>
    <t>040 20304099040000150</t>
  </si>
  <si>
    <t>040 20404099040000150</t>
  </si>
  <si>
    <t>040 20704020040000150</t>
  </si>
  <si>
    <t>040 21804020040000150</t>
  </si>
  <si>
    <t>040 21925555040000150</t>
  </si>
  <si>
    <t>040 21960010040000150</t>
  </si>
  <si>
    <t>070 11105012040000120</t>
  </si>
  <si>
    <t>070 11105024040000120</t>
  </si>
  <si>
    <t>070 11105074040000120</t>
  </si>
  <si>
    <t>070 11105312040000120</t>
  </si>
  <si>
    <t>070 11109044040600120</t>
  </si>
  <si>
    <t>070 11109044040610120</t>
  </si>
  <si>
    <t>070 11109044040620120</t>
  </si>
  <si>
    <t>070 11401040040000410</t>
  </si>
  <si>
    <t>070 11402043040000410</t>
  </si>
  <si>
    <t xml:space="preserve">План </t>
  </si>
  <si>
    <t>Исполнено</t>
  </si>
  <si>
    <t>040 00000000000000000</t>
  </si>
  <si>
    <t>040 10000000000000000</t>
  </si>
  <si>
    <t>040 10800000000000000</t>
  </si>
  <si>
    <t>040 10807000000000000</t>
  </si>
  <si>
    <t>Доходы бюджета-Итого</t>
  </si>
  <si>
    <t>НАЛОГОВЫЕ И НЕНАЛОГОВЫЕ ДОХОДЫ</t>
  </si>
  <si>
    <t>ГОСУДАРСТВЕННАЯ ПОШЛИНА</t>
  </si>
  <si>
    <t>Государственная пошлина за государственную регистрацию, а также за совершение прочих юридически значимых действий</t>
  </si>
  <si>
    <t>040 10807173010000000</t>
  </si>
  <si>
    <t>040 11300000000000000</t>
  </si>
  <si>
    <t>040 11302000000000000</t>
  </si>
  <si>
    <t>Доходы от компенсации затрат государства</t>
  </si>
  <si>
    <t>040 11302994000000000</t>
  </si>
  <si>
    <t>ДОХОДЫ ОТ ОКАЗАНИЯ ПЛАТНЫХ УСЛУГ  И КОМПЕНСАЦИИ ЗАТРАТ ГОСУДАРСТВА</t>
  </si>
  <si>
    <t>040 11500000000000000</t>
  </si>
  <si>
    <t>АДМИНИСТРАТИВНЫЕ ПЛАТЕЖИ И СБОРЫ</t>
  </si>
  <si>
    <t>040 11502000000000000</t>
  </si>
  <si>
    <t>Платежи, взимаемые государственными и муниципальными органами (организациями) за выполнение определенных функций</t>
  </si>
  <si>
    <t>040 11502040000000000</t>
  </si>
  <si>
    <t>040 11600000000000000</t>
  </si>
  <si>
    <t>ШТРАФЫ, САНКЦИИ, ВОЗМЕЩЕНИЕ УЩЕРБА</t>
  </si>
  <si>
    <t>040 11637000000000000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</si>
  <si>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</si>
  <si>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040 11637030000000000</t>
  </si>
  <si>
    <t>040 11690000000000000</t>
  </si>
  <si>
    <t>Прочие поступления от денежных взысканий (штрафов) и иных сумм в возмещение ущерба</t>
  </si>
  <si>
    <t>040 11690040000000000</t>
  </si>
  <si>
    <t>040 20000000000000000</t>
  </si>
  <si>
    <t>БЕЗВОЗМЕЗДНЫЕ ПОСТУПЛЕНИЯ</t>
  </si>
  <si>
    <t>040 20200000000000000</t>
  </si>
  <si>
    <t>БЕЗВОЗМЕЗДНЫЕ ПОСТУПЛЕНИЯ ОТ ДРУГИХ БЮДЖЕТОВ БЮДЖЕТНОЙ СИСТЕМЫ РОССИЙСКОЙ ФЕДЕРАЦИИ</t>
  </si>
  <si>
    <t>040 20215000000000000</t>
  </si>
  <si>
    <t>Дотации на выравнивание бюджетной обеспеченности</t>
  </si>
  <si>
    <t>040 20215002000000000</t>
  </si>
  <si>
    <t>Дотации бюджетам на поддержку мер по обеспечению сбалансированности бюджетов</t>
  </si>
  <si>
    <t>040 20219999000000000</t>
  </si>
  <si>
    <t xml:space="preserve">Прочие дотации </t>
  </si>
  <si>
    <t>040 20220000000000000</t>
  </si>
  <si>
    <t>Субсидии бюджетам бюджетной системы Российской Федерации (межбюджетные субсидии)</t>
  </si>
  <si>
    <t>040 20230000000000000</t>
  </si>
  <si>
    <t>Субвенции бюджетам бюджетной системы Российской Федерации</t>
  </si>
  <si>
    <t>040 20240000000000000</t>
  </si>
  <si>
    <t>Иные межбюджетные трансферты</t>
  </si>
  <si>
    <t>БЕЗВОЗМЕЗДНЫЕ ПОСТУПЛЕНИЯ ОТ ГОСУДАРСТВЕННЫХ (МУНИЦИПАЛЬНЫХ) ОРГАНИЗАЦИЙ</t>
  </si>
  <si>
    <t>БЕЗВОЗМЕЗДНЫЕ ПОСТУПЛЕНИЯ ОТ НЕГОСУДАРСТВЕННЫХ ОРГАНИЗАЦИЙ</t>
  </si>
  <si>
    <t>ПРОЧИЕ БЕЗВОЗМЕЗДНЫЕ ПОСТУПЛЕНИЯ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</si>
  <si>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</si>
  <si>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</si>
  <si>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040 20300000000000000</t>
  </si>
  <si>
    <t>040 20400000000000000</t>
  </si>
  <si>
    <t>040 20700000000000000</t>
  </si>
  <si>
    <t>040 21800000000000000</t>
  </si>
  <si>
    <t>040 21900000000000000</t>
  </si>
  <si>
    <t>048 11201010016000120</t>
  </si>
  <si>
    <t>048 11201030016000120</t>
  </si>
  <si>
    <t>048 11201041016000120</t>
  </si>
  <si>
    <t>048 11201042016000120</t>
  </si>
  <si>
    <t>048 00000000000000000</t>
  </si>
  <si>
    <t>048 10000000000000000</t>
  </si>
  <si>
    <t>048 11200000000000000</t>
  </si>
  <si>
    <t>ПЛАТЕЖИ ПРИ ПОЛЬЗОВАНИИ ПРИРОДНЫМИ РЕСУРСАМИ</t>
  </si>
  <si>
    <t>048 11201000000000000</t>
  </si>
  <si>
    <t>Плата за негативное воздействие на окружающую среду</t>
  </si>
  <si>
    <t>070 00000000000000000</t>
  </si>
  <si>
    <t>070 10000000000000000</t>
  </si>
  <si>
    <t>070 11100000000000000</t>
  </si>
  <si>
    <t>ДОХОДЫ ОТ ИСПОЛЬЗОВАНИЯ ИМУЩЕСТВА, НАХОДЯЩЕГОСЯ В ГОСУДАРСТВЕННОЙ И МУНИЦИПАЛЬНОЙ СОБСТВЕННОСТИ</t>
  </si>
  <si>
    <t>070 11105000000000000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</si>
  <si>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</si>
  <si>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070 11109000000000000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</si>
  <si>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</si>
  <si>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070 11400000000000000</t>
  </si>
  <si>
    <t>ДОХОДЫ ОТ ПРОДАЖИ МАТЕРИАЛЬНЫХ И НЕМАТЕРИАЛЬНЫХ АКТИВОВ</t>
  </si>
  <si>
    <t>070 11401000000000000</t>
  </si>
  <si>
    <t>Доходы от продажи квартир</t>
  </si>
  <si>
    <t>070 11401040000000000</t>
  </si>
  <si>
    <t>070 11402000000000000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</si>
  <si>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</si>
  <si>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070 11402043000000000</t>
  </si>
  <si>
    <t>070 11406000000000000</t>
  </si>
  <si>
    <t>Доходы от продажи земельных участков, находящихся в государственной и муниципальной собственности</t>
  </si>
  <si>
    <t>070 11600000000000000</t>
  </si>
  <si>
    <t>070 11690000000000000</t>
  </si>
  <si>
    <t>070 11690040000000000</t>
  </si>
  <si>
    <t>070 11690040040000140</t>
  </si>
  <si>
    <t>100 10302231010000110</t>
  </si>
  <si>
    <t>100 10302241010000110</t>
  </si>
  <si>
    <t>100 00000000000000000</t>
  </si>
  <si>
    <t>100 10000000000000000</t>
  </si>
  <si>
    <t>100 10300000000000000</t>
  </si>
  <si>
    <t>НАЛОГИ НА ТОВАРЫ (РАБОТЫ, УСЛУГИ), РЕАЛИЗУЕМЫЕ НА ТЕРРИТОРИИ РОССИЙСКОЙ ФЕДЕРАЦИИ</t>
  </si>
  <si>
    <t>100 10302000000000000</t>
  </si>
  <si>
    <t>Акцизы по подакцизным товарам (продукции), производимым на территории Российской Федерации</t>
  </si>
  <si>
    <t>141 11608010016000140</t>
  </si>
  <si>
    <t>141 11608020016000140</t>
  </si>
  <si>
    <t>141 11625050016000140</t>
  </si>
  <si>
    <t>141 11628000016000140</t>
  </si>
  <si>
    <t>141 00000000000000000</t>
  </si>
  <si>
    <t>141 10000000000000000</t>
  </si>
  <si>
    <t>141 11600000000000000</t>
  </si>
  <si>
    <t>141 11608000000000000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</si>
  <si>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</si>
  <si>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141 11625000000000000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</si>
  <si>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</si>
  <si>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141 11628000010000000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</si>
  <si>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</si>
  <si>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161 00000000000000000</t>
  </si>
  <si>
    <t>161 10000000000000000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</si>
  <si>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</si>
  <si>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161 11633000000000000</t>
  </si>
  <si>
    <t>161 11633040000000000</t>
  </si>
  <si>
    <t>161 11633040046000140</t>
  </si>
  <si>
    <t>182 10102010011000110</t>
  </si>
  <si>
    <t>182 10102010012100110</t>
  </si>
  <si>
    <t>182 10102010013000110</t>
  </si>
  <si>
    <t>182 10102010014000110</t>
  </si>
  <si>
    <t>182 10102020011000110</t>
  </si>
  <si>
    <t>182 10102020012100110</t>
  </si>
  <si>
    <t>182 10102020013000110</t>
  </si>
  <si>
    <t>182 10102030011000110</t>
  </si>
  <si>
    <t>182 10102030012100110</t>
  </si>
  <si>
    <t>182 10102030013000110</t>
  </si>
  <si>
    <t>182 10102040011000110</t>
  </si>
  <si>
    <t>182 10502010021000110</t>
  </si>
  <si>
    <t>182 10502010022100110</t>
  </si>
  <si>
    <t>182 10502010023000110</t>
  </si>
  <si>
    <t>182 10502010024000110</t>
  </si>
  <si>
    <t>182 10502020021000110</t>
  </si>
  <si>
    <t>182 10502020022100110</t>
  </si>
  <si>
    <t>182 10504010021000110</t>
  </si>
  <si>
    <t>182 10504010022100110</t>
  </si>
  <si>
    <t>182 10504010024000110</t>
  </si>
  <si>
    <t>182 10601020041000110</t>
  </si>
  <si>
    <t>182 10601020042100110</t>
  </si>
  <si>
    <t>182 10601020043000110</t>
  </si>
  <si>
    <t>182 10601020044000110</t>
  </si>
  <si>
    <t>182 10606032041000110</t>
  </si>
  <si>
    <t>182 10606032042100110</t>
  </si>
  <si>
    <t>182 10606032043000110</t>
  </si>
  <si>
    <t>182 10606042041000110</t>
  </si>
  <si>
    <t>182 10606042042100110</t>
  </si>
  <si>
    <t>182 10803010011000110</t>
  </si>
  <si>
    <t>182 10904052042100110</t>
  </si>
  <si>
    <t>182 11603010016000140</t>
  </si>
  <si>
    <t>182 11603030016000140</t>
  </si>
  <si>
    <t>182 11606000016000140</t>
  </si>
  <si>
    <t>182 00000000000000000</t>
  </si>
  <si>
    <t>182 10000000000000000</t>
  </si>
  <si>
    <t>182 10100000000000000</t>
  </si>
  <si>
    <t>НАЛОГИ НА ПРИБЫЛЬ, ДОХОДЫ</t>
  </si>
  <si>
    <t>182 10102000000000000</t>
  </si>
  <si>
    <t>Налог на доходы физических лиц</t>
  </si>
  <si>
    <t>660 00000000000000000</t>
  </si>
  <si>
    <t>660 10000000000000000</t>
  </si>
  <si>
    <t>660 11600000000000000</t>
  </si>
  <si>
    <t>660 11633040040000140</t>
  </si>
  <si>
    <t>660 11633000000000000</t>
  </si>
  <si>
    <t>660 11633040000000000</t>
  </si>
  <si>
    <t>322 00000000000000000</t>
  </si>
  <si>
    <t>322 10000000000000000</t>
  </si>
  <si>
    <t>322 11600000000000000</t>
  </si>
  <si>
    <t>322 11643000010000000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</si>
  <si>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</si>
  <si>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322 11643000016000140</t>
  </si>
  <si>
    <t>321 00000000000000000</t>
  </si>
  <si>
    <t>321 10000000000000000</t>
  </si>
  <si>
    <t>321 11600000000000000</t>
  </si>
  <si>
    <t>321 11625060016000140</t>
  </si>
  <si>
    <t>321 11625000000000000</t>
  </si>
  <si>
    <t>188 00000000000000000</t>
  </si>
  <si>
    <t>188 10000000000000000</t>
  </si>
  <si>
    <t>188 11600000000000000</t>
  </si>
  <si>
    <t>188 11608010016000140</t>
  </si>
  <si>
    <t>188 11608000000000000</t>
  </si>
  <si>
    <t>188 11621040046000140</t>
  </si>
  <si>
    <t>188 11643000016000140</t>
  </si>
  <si>
    <t>188 11690040046000140</t>
  </si>
  <si>
    <t>188 11690000000000000</t>
  </si>
  <si>
    <t>188 11690040000000000</t>
  </si>
  <si>
    <t>188 11643000010000000</t>
  </si>
  <si>
    <t>Денежные взыскания (штрафы) и иные суммы, взыскиваемые с лиц, виновных в совершении преступлений, и в возмещение ущерба имуществу</t>
  </si>
  <si>
    <t>188 11621000000000000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</si>
  <si>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</si>
  <si>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182 10102010010000000</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</si>
  <si>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</si>
  <si>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</si>
  <si>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</si>
  <si>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182 10102030010000000</t>
  </si>
  <si>
    <t>182 10102040010000000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</si>
  <si>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</si>
  <si>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СОВОКУПНЫЙ ДОХОД</t>
  </si>
  <si>
    <t>182 10500000000000000</t>
  </si>
  <si>
    <t>182 10501011011000110</t>
  </si>
  <si>
    <t>Налог, взимаемый в связи с применением упрощенной системы налогообложения</t>
  </si>
  <si>
    <t>182 10501000000000000</t>
  </si>
  <si>
    <t>182 10502000000000000</t>
  </si>
  <si>
    <t>Единый налог на вмененный доход для отдельных видов деятельности</t>
  </si>
  <si>
    <t>Налог, взимаемый в связи с применением патентной системы налогообложения</t>
  </si>
  <si>
    <t>182 10504000000000000</t>
  </si>
  <si>
    <t>НАЛОГИ НА ИМУЩЕСТВО</t>
  </si>
  <si>
    <t>182 10600000000000000</t>
  </si>
  <si>
    <t>Налог на имущество физических лиц</t>
  </si>
  <si>
    <t>182 10601000000000000</t>
  </si>
  <si>
    <t>182 10606000000000000</t>
  </si>
  <si>
    <t>Земельный налог</t>
  </si>
  <si>
    <t>182 10800000000000000</t>
  </si>
  <si>
    <t>Государственная пошлина по делам, рассматриваемым в судах общей юрисдикции, мировыми судьями</t>
  </si>
  <si>
    <t>182 10803000000000000</t>
  </si>
  <si>
    <t>182 10900000000000000</t>
  </si>
  <si>
    <t>ЗАДОЛЖЕННОСТЬ И ПЕРЕРАСЧЕТЫ ПО ОТМЕНЕННЫМ НАЛОГАМ, СБОРАМ И ИНЫМ ОБЯЗАТЕЛЬНЫМ ПЛАТЕЖАМ</t>
  </si>
  <si>
    <t>Налоги на имущество</t>
  </si>
  <si>
    <t>182 10904000000000000</t>
  </si>
  <si>
    <t>182 11600000000000000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</si>
  <si>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</si>
  <si>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</si>
  <si>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</si>
  <si>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</si>
  <si>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161 11600000000000000</t>
  </si>
  <si>
    <t>182 10501021011000110</t>
  </si>
  <si>
    <t>182 10501021012100110</t>
  </si>
  <si>
    <t>182 10501021013000110</t>
  </si>
  <si>
    <t>182 10501022012100110</t>
  </si>
  <si>
    <t>182  10501050012100110</t>
  </si>
  <si>
    <t>182 10501011014000110</t>
  </si>
  <si>
    <t>182 10501011013000110</t>
  </si>
  <si>
    <t>182 10501011012100110</t>
  </si>
  <si>
    <t>100 10302261010000110</t>
  </si>
  <si>
    <t>100 10302251010000110</t>
  </si>
  <si>
    <t>Приложение 1</t>
  </si>
  <si>
    <t>(в рублях)</t>
  </si>
  <si>
    <t>Код дохода по бюджетной классификации</t>
  </si>
  <si>
    <t>Наименование показателя</t>
  </si>
  <si>
    <t xml:space="preserve">Исполнено в % </t>
  </si>
  <si>
    <t>Доходы бюджета города Покачи за 2019 год по кодам классификации доходов бюджета</t>
  </si>
  <si>
    <t>Всего по доходам:</t>
  </si>
  <si>
    <t>к решению Думы города Покачи</t>
  </si>
  <si>
    <t>от 03.07.2020 №50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</si>
</sst>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10419]#,##0.000"/>
    <numFmt numFmtId="166" formatCode="[$-10419]#,##0.00"/>
  </numFmts>
  <fonts count="11" x14ac:knownFonts="1">
    <font>
      <sz val="11"/>
      <color theme="1"/>
      <name val="Calibri"/>
      <family val="2"/>
      <charset val="204"/>
      <scheme val="minor"/>
    </font>
    <font>
      <sz val="10"/>
      <name val="Arial"/>
      <family val="2"/>
      <charset val="204"/>
    </font>
    <font>
      <sz val="10"/>
      <name val="Times New Roman"/>
      <family val="1"/>
      <charset val="204"/>
    </font>
    <font>
      <sz val="10"/>
      <name val="Arial Cyr"/>
      <family val="2"/>
      <charset val="204"/>
    </font>
    <font>
      <sz val="11"/>
      <color theme="1"/>
      <name val="Calibri"/>
      <family val="2"/>
      <charset val="204"/>
      <scheme val="minor"/>
    </font>
    <font>
      <sz val="10"/>
      <name val="Arial Cyr"/>
      <charset val="204"/>
    </font>
    <font>
      <sz val="10"/>
      <name val="Arial"/>
      <family val="2"/>
      <charset val="204"/>
    </font>
    <font>
      <sz val="14"/>
      <name val="Times New Roman"/>
      <family val="1"/>
      <charset val="204"/>
    </font>
    <font>
      <sz val="10"/>
      <color theme="1"/>
      <name val="Times New Roman"/>
      <family val="1"/>
      <charset val="204"/>
    </font>
    <font>
      <sz val="11"/>
      <color indexed="8"/>
      <name val="Times New Roman"/>
      <family val="1"/>
      <charset val="204"/>
    </font>
    <font>
      <sz val="1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165" fontId="0" fillId="0" borderId="0"/>
    <xf numFmtId="165" fontId="1" fillId="0" borderId="0"/>
    <xf numFmtId="165" fontId="3" fillId="0" borderId="0"/>
    <xf numFmtId="166" fontId="5" fillId="0" borderId="0"/>
    <xf numFmtId="166" fontId="6" fillId="0" borderId="0"/>
    <xf numFmtId="166" fontId="4" fillId="0" borderId="0"/>
    <xf numFmtId="166" fontId="6" fillId="0" borderId="0"/>
  </cellStyleXfs>
  <cellXfs count="46">
    <xf numFmtId="165" fontId="0" fillId="0" borderId="0" xfId="0"/>
    <xf numFmtId="166" fontId="2" fillId="0" borderId="0" xfId="3" applyFont="1" applyFill="1" applyAlignment="1">
      <alignment horizontal="center"/>
    </xf>
    <xf numFmtId="166" fontId="2" fillId="0" borderId="0" xfId="3" applyFont="1" applyFill="1" applyBorder="1" applyAlignment="1">
      <alignment horizontal="right" wrapText="1"/>
    </xf>
    <xf numFmtId="166" fontId="2" fillId="0" borderId="0" xfId="3" applyFont="1" applyFill="1" applyBorder="1" applyAlignment="1">
      <alignment wrapText="1"/>
    </xf>
    <xf numFmtId="166" fontId="2" fillId="0" borderId="0" xfId="3" applyFont="1" applyFill="1" applyBorder="1" applyAlignment="1">
      <alignment horizontal="right"/>
    </xf>
    <xf numFmtId="166" fontId="2" fillId="0" borderId="0" xfId="3" applyFont="1" applyFill="1" applyBorder="1" applyAlignment="1"/>
    <xf numFmtId="166" fontId="8" fillId="0" borderId="0" xfId="3" applyFont="1" applyFill="1" applyAlignment="1">
      <alignment horizontal="center"/>
    </xf>
    <xf numFmtId="166" fontId="8" fillId="0" borderId="0" xfId="3" applyFont="1" applyFill="1" applyAlignment="1"/>
    <xf numFmtId="164" fontId="8" fillId="0" borderId="0" xfId="3" applyNumberFormat="1" applyFont="1" applyFill="1" applyAlignment="1"/>
    <xf numFmtId="166" fontId="2" fillId="0" borderId="0" xfId="5" applyFont="1" applyFill="1" applyAlignment="1">
      <alignment horizontal="right"/>
    </xf>
    <xf numFmtId="166" fontId="2" fillId="0" borderId="0" xfId="1" applyNumberFormat="1" applyFont="1" applyFill="1" applyAlignment="1"/>
    <xf numFmtId="166" fontId="2" fillId="0" borderId="0" xfId="3" applyFont="1" applyFill="1" applyAlignment="1"/>
    <xf numFmtId="166" fontId="2" fillId="0" borderId="0" xfId="4" applyFont="1" applyFill="1" applyBorder="1" applyAlignment="1"/>
    <xf numFmtId="166" fontId="7" fillId="0" borderId="0" xfId="1" applyNumberFormat="1" applyFont="1" applyFill="1" applyAlignment="1"/>
    <xf numFmtId="165" fontId="2" fillId="0" borderId="0" xfId="1" applyFont="1" applyFill="1" applyAlignment="1"/>
    <xf numFmtId="4" fontId="2" fillId="0" borderId="0" xfId="1" applyNumberFormat="1" applyFont="1" applyFill="1" applyAlignment="1"/>
    <xf numFmtId="49" fontId="2" fillId="0" borderId="0" xfId="1" applyNumberFormat="1" applyFont="1" applyFill="1" applyAlignment="1"/>
    <xf numFmtId="4" fontId="2" fillId="0" borderId="0" xfId="1" applyNumberFormat="1" applyFont="1" applyFill="1" applyAlignment="1">
      <alignment horizontal="right"/>
    </xf>
    <xf numFmtId="165" fontId="10" fillId="0" borderId="0" xfId="1" applyFont="1" applyFill="1" applyAlignment="1"/>
    <xf numFmtId="165" fontId="10" fillId="0" borderId="0" xfId="1" applyNumberFormat="1" applyFont="1" applyFill="1" applyAlignment="1"/>
    <xf numFmtId="4" fontId="10" fillId="0" borderId="0" xfId="1" applyNumberFormat="1" applyFont="1" applyFill="1" applyAlignment="1"/>
    <xf numFmtId="49" fontId="10" fillId="0" borderId="0" xfId="1" applyNumberFormat="1" applyFont="1" applyFill="1" applyAlignment="1"/>
    <xf numFmtId="4" fontId="10" fillId="0" borderId="0" xfId="1" applyNumberFormat="1" applyFont="1" applyFill="1" applyAlignment="1">
      <alignment horizontal="right"/>
    </xf>
    <xf numFmtId="49"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6" fontId="10" fillId="0" borderId="1" xfId="1" applyNumberFormat="1" applyFont="1" applyFill="1" applyBorder="1" applyAlignment="1" applyProtection="1">
      <alignment horizontal="center" vertical="center" wrapText="1"/>
      <protection hidden="1"/>
    </xf>
    <xf numFmtId="166" fontId="10" fillId="0" borderId="1" xfId="6" applyNumberFormat="1" applyFont="1" applyFill="1" applyBorder="1" applyAlignment="1" applyProtection="1">
      <alignment horizontal="center" vertical="center" wrapText="1"/>
      <protection hidden="1"/>
    </xf>
    <xf numFmtId="166" fontId="10" fillId="0" borderId="0" xfId="1" applyNumberFormat="1" applyFont="1" applyFill="1" applyAlignment="1">
      <alignment vertical="center"/>
    </xf>
    <xf numFmtId="49" fontId="10" fillId="0" borderId="1" xfId="1" applyNumberFormat="1" applyFont="1" applyFill="1" applyBorder="1" applyAlignment="1">
      <alignment vertical="center"/>
    </xf>
    <xf numFmtId="49" fontId="9" fillId="0" borderId="1" xfId="0" applyNumberFormat="1" applyFont="1" applyFill="1" applyBorder="1" applyAlignment="1">
      <alignment vertical="center" wrapText="1"/>
    </xf>
    <xf numFmtId="49" fontId="10" fillId="0" borderId="1" xfId="1" applyNumberFormat="1" applyFont="1" applyFill="1" applyBorder="1" applyAlignment="1" applyProtection="1">
      <alignment vertical="center"/>
      <protection hidden="1"/>
    </xf>
    <xf numFmtId="49" fontId="10" fillId="0" borderId="1" xfId="2" applyNumberFormat="1" applyFont="1" applyFill="1" applyBorder="1" applyAlignment="1">
      <alignment vertical="center"/>
    </xf>
    <xf numFmtId="4" fontId="10" fillId="0" borderId="1" xfId="1" applyNumberFormat="1" applyFont="1" applyFill="1" applyBorder="1" applyAlignment="1" applyProtection="1">
      <alignment horizontal="right" vertical="center" wrapText="1"/>
      <protection hidden="1"/>
    </xf>
    <xf numFmtId="4" fontId="10" fillId="0" borderId="1" xfId="1" applyNumberFormat="1" applyFont="1" applyFill="1" applyBorder="1" applyAlignment="1" applyProtection="1">
      <alignment horizontal="right" vertical="center"/>
      <protection hidden="1"/>
    </xf>
    <xf numFmtId="165" fontId="10" fillId="0" borderId="1" xfId="0" applyNumberFormat="1" applyFont="1" applyFill="1" applyBorder="1" applyAlignment="1">
      <alignment horizontal="left" vertical="center"/>
    </xf>
    <xf numFmtId="165" fontId="10" fillId="0" borderId="1" xfId="0" applyNumberFormat="1" applyFont="1" applyFill="1" applyBorder="1" applyAlignment="1">
      <alignment horizontal="left" vertical="center" wrapText="1"/>
    </xf>
    <xf numFmtId="165" fontId="10" fillId="0" borderId="1" xfId="1" applyNumberFormat="1" applyFont="1" applyFill="1" applyBorder="1" applyAlignment="1" applyProtection="1">
      <alignment horizontal="left" vertical="center" wrapText="1"/>
      <protection hidden="1"/>
    </xf>
    <xf numFmtId="165" fontId="10" fillId="0" borderId="1" xfId="0" applyFont="1" applyFill="1" applyBorder="1" applyAlignment="1">
      <alignment horizontal="left" vertical="center"/>
    </xf>
    <xf numFmtId="165" fontId="10" fillId="0" borderId="1" xfId="0" applyFont="1" applyFill="1" applyBorder="1" applyAlignment="1">
      <alignment horizontal="left" vertical="center" wrapText="1"/>
    </xf>
    <xf numFmtId="4" fontId="10" fillId="0" borderId="1" xfId="1" applyNumberFormat="1" applyFont="1" applyFill="1" applyBorder="1" applyAlignment="1">
      <alignment horizontal="right" vertical="center"/>
    </xf>
    <xf numFmtId="3" fontId="10" fillId="0" borderId="1" xfId="2" applyNumberFormat="1" applyFont="1" applyFill="1" applyBorder="1" applyAlignment="1">
      <alignment horizontal="left" vertical="center" wrapText="1"/>
    </xf>
    <xf numFmtId="164" fontId="10" fillId="0" borderId="1" xfId="1" applyNumberFormat="1" applyFont="1" applyFill="1" applyBorder="1" applyAlignment="1" applyProtection="1">
      <alignment horizontal="right" vertical="center" wrapText="1"/>
      <protection hidden="1"/>
    </xf>
    <xf numFmtId="3" fontId="10" fillId="0" borderId="0" xfId="3" applyNumberFormat="1" applyFont="1" applyFill="1" applyAlignment="1">
      <alignment horizontal="right"/>
    </xf>
    <xf numFmtId="166" fontId="10" fillId="0" borderId="1" xfId="6" applyNumberFormat="1" applyFont="1" applyFill="1" applyBorder="1" applyAlignment="1" applyProtection="1">
      <alignment horizontal="center"/>
      <protection hidden="1"/>
    </xf>
    <xf numFmtId="166" fontId="7" fillId="0" borderId="0" xfId="3" applyFont="1" applyFill="1" applyAlignment="1">
      <alignment horizontal="center" wrapText="1"/>
    </xf>
    <xf numFmtId="166" fontId="7" fillId="0" borderId="0" xfId="4" applyFont="1" applyFill="1" applyAlignment="1">
      <alignment horizontal="center" wrapText="1"/>
    </xf>
  </cellXfs>
  <cellStyles count="7">
    <cellStyle name="Обычный" xfId="0" builtinId="0"/>
    <cellStyle name="Обычный 2" xfId="1"/>
    <cellStyle name="Обычный 2 2" xfId="5"/>
    <cellStyle name="Обычный 2 3" xfId="6"/>
    <cellStyle name="Обычный 3" xfId="3"/>
    <cellStyle name="Обычный 4" xfId="4"/>
    <cellStyle name="Обычный_Январь"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2"/>
  <sheetViews>
    <sheetView tabSelected="1" zoomScaleNormal="100" workbookViewId="0">
      <selection activeCell="B1" sqref="B1:B1048576"/>
    </sheetView>
  </sheetViews>
  <sheetFormatPr defaultColWidth="9.109375" defaultRowHeight="13.2" x14ac:dyDescent="0.25"/>
  <cols>
    <col min="1" max="1" width="25.5546875" style="16" customWidth="1"/>
    <col min="2" max="2" width="88.33203125" style="14" customWidth="1"/>
    <col min="3" max="3" width="18" style="17" customWidth="1"/>
    <col min="4" max="4" width="17.6640625" style="17" customWidth="1"/>
    <col min="5" max="5" width="14.44140625" style="15" customWidth="1"/>
    <col min="6" max="210" width="9.109375" style="14" customWidth="1"/>
    <col min="211" max="16384" width="9.109375" style="14"/>
  </cols>
  <sheetData>
    <row r="1" spans="1:5" s="10" customFormat="1" ht="13.8" x14ac:dyDescent="0.25">
      <c r="A1" s="1"/>
      <c r="B1" s="2"/>
      <c r="C1" s="3"/>
      <c r="D1" s="4"/>
      <c r="E1" s="42" t="s">
        <v>367</v>
      </c>
    </row>
    <row r="2" spans="1:5" s="10" customFormat="1" ht="13.8" x14ac:dyDescent="0.25">
      <c r="A2" s="1"/>
      <c r="B2" s="11"/>
      <c r="C2" s="5"/>
      <c r="D2" s="4"/>
      <c r="E2" s="42" t="s">
        <v>374</v>
      </c>
    </row>
    <row r="3" spans="1:5" s="10" customFormat="1" ht="13.8" x14ac:dyDescent="0.25">
      <c r="A3" s="1"/>
      <c r="B3" s="11"/>
      <c r="C3" s="5"/>
      <c r="D3" s="4"/>
      <c r="E3" s="42" t="s">
        <v>375</v>
      </c>
    </row>
    <row r="4" spans="1:5" s="10" customFormat="1" ht="12.75" customHeight="1" x14ac:dyDescent="0.25">
      <c r="A4" s="1"/>
      <c r="B4" s="11"/>
      <c r="C4" s="5"/>
      <c r="D4" s="4"/>
      <c r="E4" s="12"/>
    </row>
    <row r="5" spans="1:5" s="13" customFormat="1" ht="21.75" customHeight="1" x14ac:dyDescent="0.35">
      <c r="A5" s="44" t="s">
        <v>372</v>
      </c>
      <c r="B5" s="45"/>
      <c r="C5" s="45"/>
      <c r="D5" s="45"/>
      <c r="E5" s="45"/>
    </row>
    <row r="6" spans="1:5" s="10" customFormat="1" ht="12.75" customHeight="1" x14ac:dyDescent="0.25">
      <c r="A6" s="6"/>
      <c r="B6" s="7"/>
      <c r="C6" s="8"/>
      <c r="D6" s="8"/>
      <c r="E6" s="9" t="s">
        <v>368</v>
      </c>
    </row>
    <row r="7" spans="1:5" s="27" customFormat="1" ht="27.6" x14ac:dyDescent="0.3">
      <c r="A7" s="23" t="s">
        <v>369</v>
      </c>
      <c r="B7" s="24" t="s">
        <v>370</v>
      </c>
      <c r="C7" s="25" t="s">
        <v>137</v>
      </c>
      <c r="D7" s="25" t="s">
        <v>138</v>
      </c>
      <c r="E7" s="26" t="s">
        <v>371</v>
      </c>
    </row>
    <row r="8" spans="1:5" s="18" customFormat="1" ht="13.8" x14ac:dyDescent="0.25">
      <c r="A8" s="29" t="s">
        <v>139</v>
      </c>
      <c r="B8" s="35" t="s">
        <v>143</v>
      </c>
      <c r="C8" s="32">
        <f>C9+C29</f>
        <v>1020534250.9500002</v>
      </c>
      <c r="D8" s="32">
        <f>D9+D29</f>
        <v>1015887163.1799999</v>
      </c>
      <c r="E8" s="32">
        <f>ROUND(D8/C8*100,2)</f>
        <v>99.54</v>
      </c>
    </row>
    <row r="9" spans="1:5" s="18" customFormat="1" ht="13.8" x14ac:dyDescent="0.25">
      <c r="A9" s="29" t="s">
        <v>140</v>
      </c>
      <c r="B9" s="35" t="s">
        <v>144</v>
      </c>
      <c r="C9" s="32">
        <f>C10+C14+C18+C22</f>
        <v>2055102.69</v>
      </c>
      <c r="D9" s="32">
        <f>D10+D14+D18+D22</f>
        <v>2171944.9</v>
      </c>
      <c r="E9" s="32">
        <f t="shared" ref="E9:E62" si="0">ROUND(D9/C9*100,2)</f>
        <v>105.69</v>
      </c>
    </row>
    <row r="10" spans="1:5" s="18" customFormat="1" ht="13.8" x14ac:dyDescent="0.25">
      <c r="A10" s="29" t="s">
        <v>141</v>
      </c>
      <c r="B10" s="35" t="s">
        <v>145</v>
      </c>
      <c r="C10" s="32">
        <f t="shared" ref="C10:D12" si="1">C11</f>
        <v>435200</v>
      </c>
      <c r="D10" s="32">
        <f t="shared" si="1"/>
        <v>441600</v>
      </c>
      <c r="E10" s="32">
        <f t="shared" si="0"/>
        <v>101.47</v>
      </c>
    </row>
    <row r="11" spans="1:5" s="18" customFormat="1" ht="27.6" x14ac:dyDescent="0.25">
      <c r="A11" s="29" t="s">
        <v>142</v>
      </c>
      <c r="B11" s="35" t="s">
        <v>146</v>
      </c>
      <c r="C11" s="32">
        <f t="shared" si="1"/>
        <v>435200</v>
      </c>
      <c r="D11" s="32">
        <f t="shared" si="1"/>
        <v>441600</v>
      </c>
      <c r="E11" s="32">
        <f t="shared" si="0"/>
        <v>101.47</v>
      </c>
    </row>
    <row r="12" spans="1:5" s="18" customFormat="1" ht="55.2" x14ac:dyDescent="0.25">
      <c r="A12" s="30" t="s">
        <v>147</v>
      </c>
      <c r="B12" s="36" t="s">
        <v>25</v>
      </c>
      <c r="C12" s="32">
        <f t="shared" si="1"/>
        <v>435200</v>
      </c>
      <c r="D12" s="32">
        <f t="shared" si="1"/>
        <v>441600</v>
      </c>
      <c r="E12" s="32">
        <f t="shared" si="0"/>
        <v>101.47</v>
      </c>
    </row>
    <row r="13" spans="1:5" s="18" customFormat="1" ht="55.2" x14ac:dyDescent="0.25">
      <c r="A13" s="30" t="s">
        <v>102</v>
      </c>
      <c r="B13" s="36" t="s">
        <v>25</v>
      </c>
      <c r="C13" s="33">
        <v>435200</v>
      </c>
      <c r="D13" s="33">
        <v>441600</v>
      </c>
      <c r="E13" s="32">
        <f t="shared" si="0"/>
        <v>101.47</v>
      </c>
    </row>
    <row r="14" spans="1:5" s="18" customFormat="1" ht="13.8" x14ac:dyDescent="0.25">
      <c r="A14" s="30" t="s">
        <v>148</v>
      </c>
      <c r="B14" s="36" t="s">
        <v>152</v>
      </c>
      <c r="C14" s="33">
        <f t="shared" ref="C14:D16" si="2">C15</f>
        <v>1319025.6499999999</v>
      </c>
      <c r="D14" s="33">
        <f t="shared" si="2"/>
        <v>1326603.54</v>
      </c>
      <c r="E14" s="32">
        <f t="shared" si="0"/>
        <v>100.57</v>
      </c>
    </row>
    <row r="15" spans="1:5" s="18" customFormat="1" ht="13.8" x14ac:dyDescent="0.25">
      <c r="A15" s="30" t="s">
        <v>149</v>
      </c>
      <c r="B15" s="36" t="s">
        <v>150</v>
      </c>
      <c r="C15" s="33">
        <f t="shared" si="2"/>
        <v>1319025.6499999999</v>
      </c>
      <c r="D15" s="33">
        <f t="shared" si="2"/>
        <v>1326603.54</v>
      </c>
      <c r="E15" s="32">
        <f t="shared" si="0"/>
        <v>100.57</v>
      </c>
    </row>
    <row r="16" spans="1:5" s="18" customFormat="1" ht="13.8" x14ac:dyDescent="0.25">
      <c r="A16" s="30" t="s">
        <v>151</v>
      </c>
      <c r="B16" s="36" t="s">
        <v>24</v>
      </c>
      <c r="C16" s="33">
        <f t="shared" si="2"/>
        <v>1319025.6499999999</v>
      </c>
      <c r="D16" s="33">
        <f t="shared" si="2"/>
        <v>1326603.54</v>
      </c>
      <c r="E16" s="32">
        <f t="shared" si="0"/>
        <v>100.57</v>
      </c>
    </row>
    <row r="17" spans="1:5" s="18" customFormat="1" ht="13.8" x14ac:dyDescent="0.25">
      <c r="A17" s="30" t="s">
        <v>103</v>
      </c>
      <c r="B17" s="36" t="s">
        <v>24</v>
      </c>
      <c r="C17" s="33">
        <v>1319025.6499999999</v>
      </c>
      <c r="D17" s="33">
        <v>1326603.54</v>
      </c>
      <c r="E17" s="32">
        <f t="shared" si="0"/>
        <v>100.57</v>
      </c>
    </row>
    <row r="18" spans="1:5" s="18" customFormat="1" ht="13.8" x14ac:dyDescent="0.25">
      <c r="A18" s="30" t="s">
        <v>153</v>
      </c>
      <c r="B18" s="36" t="s">
        <v>154</v>
      </c>
      <c r="C18" s="33">
        <f t="shared" ref="C18:D20" si="3">C19</f>
        <v>1400</v>
      </c>
      <c r="D18" s="33">
        <f t="shared" si="3"/>
        <v>1400</v>
      </c>
      <c r="E18" s="32">
        <f t="shared" si="0"/>
        <v>100</v>
      </c>
    </row>
    <row r="19" spans="1:5" s="18" customFormat="1" ht="27.6" x14ac:dyDescent="0.25">
      <c r="A19" s="30" t="s">
        <v>155</v>
      </c>
      <c r="B19" s="36" t="s">
        <v>156</v>
      </c>
      <c r="C19" s="33">
        <f t="shared" si="3"/>
        <v>1400</v>
      </c>
      <c r="D19" s="33">
        <f t="shared" si="3"/>
        <v>1400</v>
      </c>
      <c r="E19" s="32">
        <f t="shared" si="0"/>
        <v>100</v>
      </c>
    </row>
    <row r="20" spans="1:5" s="18" customFormat="1" ht="27.6" x14ac:dyDescent="0.25">
      <c r="A20" s="30" t="s">
        <v>157</v>
      </c>
      <c r="B20" s="36" t="s">
        <v>23</v>
      </c>
      <c r="C20" s="33">
        <f t="shared" si="3"/>
        <v>1400</v>
      </c>
      <c r="D20" s="33">
        <f t="shared" si="3"/>
        <v>1400</v>
      </c>
      <c r="E20" s="32">
        <f t="shared" si="0"/>
        <v>100</v>
      </c>
    </row>
    <row r="21" spans="1:5" s="18" customFormat="1" ht="27.6" x14ac:dyDescent="0.25">
      <c r="A21" s="30" t="s">
        <v>104</v>
      </c>
      <c r="B21" s="36" t="s">
        <v>23</v>
      </c>
      <c r="C21" s="33">
        <v>1400</v>
      </c>
      <c r="D21" s="33">
        <v>1400</v>
      </c>
      <c r="E21" s="32">
        <f t="shared" si="0"/>
        <v>100</v>
      </c>
    </row>
    <row r="22" spans="1:5" s="18" customFormat="1" ht="13.8" x14ac:dyDescent="0.25">
      <c r="A22" s="30" t="s">
        <v>158</v>
      </c>
      <c r="B22" s="36" t="s">
        <v>159</v>
      </c>
      <c r="C22" s="33">
        <f>C23+C26</f>
        <v>299477.04000000004</v>
      </c>
      <c r="D22" s="33">
        <f>D23+D26</f>
        <v>402341.36</v>
      </c>
      <c r="E22" s="32">
        <f t="shared" si="0"/>
        <v>134.35</v>
      </c>
    </row>
    <row r="23" spans="1:5" s="18" customFormat="1" ht="27.6" x14ac:dyDescent="0.25">
      <c r="A23" s="30" t="s">
        <v>160</v>
      </c>
      <c r="B23" s="36" t="s">
        <v>161</v>
      </c>
      <c r="C23" s="33">
        <f>C24</f>
        <v>208966.67</v>
      </c>
      <c r="D23" s="33">
        <f>D24</f>
        <v>293160.3</v>
      </c>
      <c r="E23" s="32">
        <f t="shared" si="0"/>
        <v>140.29</v>
      </c>
    </row>
    <row r="24" spans="1:5" s="18" customFormat="1" ht="41.4" x14ac:dyDescent="0.25">
      <c r="A24" s="30" t="s">
        <v>162</v>
      </c>
      <c r="B24" s="36" t="s">
        <v>22</v>
      </c>
      <c r="C24" s="33">
        <f>C25</f>
        <v>208966.67</v>
      </c>
      <c r="D24" s="33">
        <f>D25</f>
        <v>293160.3</v>
      </c>
      <c r="E24" s="32">
        <f t="shared" si="0"/>
        <v>140.29</v>
      </c>
    </row>
    <row r="25" spans="1:5" s="18" customFormat="1" ht="41.4" x14ac:dyDescent="0.25">
      <c r="A25" s="30" t="s">
        <v>105</v>
      </c>
      <c r="B25" s="36" t="s">
        <v>22</v>
      </c>
      <c r="C25" s="33">
        <v>208966.67</v>
      </c>
      <c r="D25" s="33">
        <v>293160.3</v>
      </c>
      <c r="E25" s="32">
        <f t="shared" si="0"/>
        <v>140.29</v>
      </c>
    </row>
    <row r="26" spans="1:5" s="18" customFormat="1" ht="13.8" x14ac:dyDescent="0.25">
      <c r="A26" s="30" t="s">
        <v>163</v>
      </c>
      <c r="B26" s="36" t="s">
        <v>164</v>
      </c>
      <c r="C26" s="33">
        <f>C27</f>
        <v>90510.37</v>
      </c>
      <c r="D26" s="33">
        <f>D27</f>
        <v>109181.06</v>
      </c>
      <c r="E26" s="32">
        <f t="shared" si="0"/>
        <v>120.63</v>
      </c>
    </row>
    <row r="27" spans="1:5" s="18" customFormat="1" ht="27.6" x14ac:dyDescent="0.25">
      <c r="A27" s="30" t="s">
        <v>165</v>
      </c>
      <c r="B27" s="36" t="s">
        <v>21</v>
      </c>
      <c r="C27" s="33">
        <f>C28</f>
        <v>90510.37</v>
      </c>
      <c r="D27" s="33">
        <f>D28</f>
        <v>109181.06</v>
      </c>
      <c r="E27" s="32">
        <f t="shared" si="0"/>
        <v>120.63</v>
      </c>
    </row>
    <row r="28" spans="1:5" s="18" customFormat="1" ht="27.6" x14ac:dyDescent="0.25">
      <c r="A28" s="30" t="s">
        <v>106</v>
      </c>
      <c r="B28" s="36" t="s">
        <v>21</v>
      </c>
      <c r="C28" s="33">
        <v>90510.37</v>
      </c>
      <c r="D28" s="33">
        <v>109181.06</v>
      </c>
      <c r="E28" s="32">
        <f t="shared" si="0"/>
        <v>120.63</v>
      </c>
    </row>
    <row r="29" spans="1:5" s="18" customFormat="1" ht="13.8" x14ac:dyDescent="0.25">
      <c r="A29" s="30" t="s">
        <v>166</v>
      </c>
      <c r="B29" s="36" t="s">
        <v>167</v>
      </c>
      <c r="C29" s="33">
        <f>C30+C52+C54+C56+C58+C60</f>
        <v>1018479148.2600001</v>
      </c>
      <c r="D29" s="33">
        <f>D30+D52+D54+D56+D58+D60</f>
        <v>1013715218.28</v>
      </c>
      <c r="E29" s="32">
        <f t="shared" si="0"/>
        <v>99.53</v>
      </c>
    </row>
    <row r="30" spans="1:5" s="18" customFormat="1" ht="27.6" x14ac:dyDescent="0.25">
      <c r="A30" s="30" t="s">
        <v>168</v>
      </c>
      <c r="B30" s="36" t="s">
        <v>169</v>
      </c>
      <c r="C30" s="33">
        <f>C31+C36+C41+C49</f>
        <v>877583039.21000004</v>
      </c>
      <c r="D30" s="33">
        <f>D31+D36+D41+D49</f>
        <v>872815781</v>
      </c>
      <c r="E30" s="32">
        <f t="shared" si="0"/>
        <v>99.46</v>
      </c>
    </row>
    <row r="31" spans="1:5" s="18" customFormat="1" ht="13.8" x14ac:dyDescent="0.25">
      <c r="A31" s="30" t="s">
        <v>170</v>
      </c>
      <c r="B31" s="36" t="s">
        <v>171</v>
      </c>
      <c r="C31" s="33">
        <f>C32+C34</f>
        <v>136433600</v>
      </c>
      <c r="D31" s="33">
        <f>D32+D34</f>
        <v>136433600</v>
      </c>
      <c r="E31" s="32">
        <f t="shared" si="0"/>
        <v>100</v>
      </c>
    </row>
    <row r="32" spans="1:5" s="18" customFormat="1" ht="13.8" x14ac:dyDescent="0.25">
      <c r="A32" s="30" t="s">
        <v>172</v>
      </c>
      <c r="B32" s="36" t="s">
        <v>173</v>
      </c>
      <c r="C32" s="33">
        <f>C33</f>
        <v>61816900</v>
      </c>
      <c r="D32" s="33">
        <f>D33</f>
        <v>61816900</v>
      </c>
      <c r="E32" s="32">
        <f t="shared" si="0"/>
        <v>100</v>
      </c>
    </row>
    <row r="33" spans="1:5" s="18" customFormat="1" ht="27.6" x14ac:dyDescent="0.25">
      <c r="A33" s="30" t="s">
        <v>107</v>
      </c>
      <c r="B33" s="36" t="s">
        <v>20</v>
      </c>
      <c r="C33" s="33">
        <v>61816900</v>
      </c>
      <c r="D33" s="33">
        <v>61816900</v>
      </c>
      <c r="E33" s="32">
        <f t="shared" si="0"/>
        <v>100</v>
      </c>
    </row>
    <row r="34" spans="1:5" s="18" customFormat="1" ht="13.8" x14ac:dyDescent="0.25">
      <c r="A34" s="30" t="s">
        <v>174</v>
      </c>
      <c r="B34" s="36" t="s">
        <v>175</v>
      </c>
      <c r="C34" s="33">
        <f>C35</f>
        <v>74616700</v>
      </c>
      <c r="D34" s="33">
        <f>D35</f>
        <v>74616700</v>
      </c>
      <c r="E34" s="32">
        <f t="shared" si="0"/>
        <v>100</v>
      </c>
    </row>
    <row r="35" spans="1:5" s="18" customFormat="1" ht="13.8" x14ac:dyDescent="0.25">
      <c r="A35" s="30" t="s">
        <v>108</v>
      </c>
      <c r="B35" s="36" t="s">
        <v>19</v>
      </c>
      <c r="C35" s="33">
        <v>74616700</v>
      </c>
      <c r="D35" s="33">
        <v>74616700</v>
      </c>
      <c r="E35" s="32">
        <f t="shared" si="0"/>
        <v>100</v>
      </c>
    </row>
    <row r="36" spans="1:5" s="18" customFormat="1" ht="13.8" x14ac:dyDescent="0.25">
      <c r="A36" s="30" t="s">
        <v>176</v>
      </c>
      <c r="B36" s="36" t="s">
        <v>177</v>
      </c>
      <c r="C36" s="33">
        <f>SUM(C37:C40)</f>
        <v>205712517.21000001</v>
      </c>
      <c r="D36" s="33">
        <f>SUM(D37:D40)</f>
        <v>202238794</v>
      </c>
      <c r="E36" s="32">
        <f t="shared" si="0"/>
        <v>98.31</v>
      </c>
    </row>
    <row r="37" spans="1:5" s="18" customFormat="1" ht="41.4" x14ac:dyDescent="0.25">
      <c r="A37" s="30" t="s">
        <v>109</v>
      </c>
      <c r="B37" s="36" t="s">
        <v>18</v>
      </c>
      <c r="C37" s="33">
        <v>7961700</v>
      </c>
      <c r="D37" s="33">
        <v>7961700</v>
      </c>
      <c r="E37" s="32">
        <f t="shared" si="0"/>
        <v>100</v>
      </c>
    </row>
    <row r="38" spans="1:5" s="18" customFormat="1" ht="27.6" x14ac:dyDescent="0.25">
      <c r="A38" s="30" t="s">
        <v>110</v>
      </c>
      <c r="B38" s="36" t="s">
        <v>17</v>
      </c>
      <c r="C38" s="33">
        <v>3642253.56</v>
      </c>
      <c r="D38" s="33">
        <v>3642253.55</v>
      </c>
      <c r="E38" s="32">
        <f t="shared" si="0"/>
        <v>100</v>
      </c>
    </row>
    <row r="39" spans="1:5" s="18" customFormat="1" ht="13.8" x14ac:dyDescent="0.25">
      <c r="A39" s="30" t="s">
        <v>111</v>
      </c>
      <c r="B39" s="36" t="s">
        <v>16</v>
      </c>
      <c r="C39" s="33">
        <v>34406.25</v>
      </c>
      <c r="D39" s="33">
        <v>34406.25</v>
      </c>
      <c r="E39" s="32">
        <f t="shared" si="0"/>
        <v>100</v>
      </c>
    </row>
    <row r="40" spans="1:5" s="18" customFormat="1" ht="13.8" x14ac:dyDescent="0.25">
      <c r="A40" s="30" t="s">
        <v>112</v>
      </c>
      <c r="B40" s="36" t="s">
        <v>15</v>
      </c>
      <c r="C40" s="33">
        <v>194074157.40000001</v>
      </c>
      <c r="D40" s="33">
        <v>190600434.19999999</v>
      </c>
      <c r="E40" s="32">
        <f t="shared" si="0"/>
        <v>98.21</v>
      </c>
    </row>
    <row r="41" spans="1:5" s="18" customFormat="1" ht="13.8" x14ac:dyDescent="0.25">
      <c r="A41" s="30" t="s">
        <v>178</v>
      </c>
      <c r="B41" s="36" t="s">
        <v>179</v>
      </c>
      <c r="C41" s="33">
        <f>SUM(C42:C48)</f>
        <v>529190308</v>
      </c>
      <c r="D41" s="33">
        <f>SUM(D42:D48)</f>
        <v>527969942.78000003</v>
      </c>
      <c r="E41" s="32">
        <f t="shared" si="0"/>
        <v>99.77</v>
      </c>
    </row>
    <row r="42" spans="1:5" s="18" customFormat="1" ht="27.6" x14ac:dyDescent="0.25">
      <c r="A42" s="30" t="s">
        <v>113</v>
      </c>
      <c r="B42" s="36" t="s">
        <v>14</v>
      </c>
      <c r="C42" s="33">
        <v>503130300</v>
      </c>
      <c r="D42" s="33">
        <v>501922490.92000002</v>
      </c>
      <c r="E42" s="32">
        <f t="shared" si="0"/>
        <v>99.76</v>
      </c>
    </row>
    <row r="43" spans="1:5" s="18" customFormat="1" ht="41.4" x14ac:dyDescent="0.25">
      <c r="A43" s="30" t="s">
        <v>114</v>
      </c>
      <c r="B43" s="36" t="s">
        <v>13</v>
      </c>
      <c r="C43" s="33">
        <v>15174700</v>
      </c>
      <c r="D43" s="33">
        <v>15163260.66</v>
      </c>
      <c r="E43" s="32">
        <f t="shared" si="0"/>
        <v>99.92</v>
      </c>
    </row>
    <row r="44" spans="1:5" s="18" customFormat="1" ht="41.4" x14ac:dyDescent="0.25">
      <c r="A44" s="30" t="s">
        <v>115</v>
      </c>
      <c r="B44" s="36" t="s">
        <v>12</v>
      </c>
      <c r="C44" s="33">
        <v>4493608</v>
      </c>
      <c r="D44" s="33">
        <v>4493608</v>
      </c>
      <c r="E44" s="32">
        <f t="shared" si="0"/>
        <v>100</v>
      </c>
    </row>
    <row r="45" spans="1:5" s="18" customFormat="1" ht="27.6" x14ac:dyDescent="0.25">
      <c r="A45" s="30" t="s">
        <v>116</v>
      </c>
      <c r="B45" s="36" t="s">
        <v>11</v>
      </c>
      <c r="C45" s="33">
        <v>1742000</v>
      </c>
      <c r="D45" s="33">
        <v>1742000</v>
      </c>
      <c r="E45" s="32">
        <f t="shared" si="0"/>
        <v>100</v>
      </c>
    </row>
    <row r="46" spans="1:5" s="18" customFormat="1" ht="41.4" x14ac:dyDescent="0.25">
      <c r="A46" s="30" t="s">
        <v>117</v>
      </c>
      <c r="B46" s="36" t="s">
        <v>10</v>
      </c>
      <c r="C46" s="33">
        <v>3400</v>
      </c>
      <c r="D46" s="33">
        <v>2309.1999999999998</v>
      </c>
      <c r="E46" s="32">
        <f t="shared" si="0"/>
        <v>67.92</v>
      </c>
    </row>
    <row r="47" spans="1:5" s="18" customFormat="1" ht="41.4" x14ac:dyDescent="0.25">
      <c r="A47" s="30" t="s">
        <v>118</v>
      </c>
      <c r="B47" s="36" t="s">
        <v>9</v>
      </c>
      <c r="C47" s="33">
        <v>888200</v>
      </c>
      <c r="D47" s="33">
        <v>888174</v>
      </c>
      <c r="E47" s="32">
        <f t="shared" si="0"/>
        <v>100</v>
      </c>
    </row>
    <row r="48" spans="1:5" s="18" customFormat="1" ht="27.6" x14ac:dyDescent="0.25">
      <c r="A48" s="30" t="s">
        <v>119</v>
      </c>
      <c r="B48" s="36" t="s">
        <v>8</v>
      </c>
      <c r="C48" s="33">
        <v>3758100</v>
      </c>
      <c r="D48" s="33">
        <v>3758100</v>
      </c>
      <c r="E48" s="32">
        <f t="shared" si="0"/>
        <v>100</v>
      </c>
    </row>
    <row r="49" spans="1:5" s="18" customFormat="1" ht="13.8" x14ac:dyDescent="0.25">
      <c r="A49" s="30" t="s">
        <v>180</v>
      </c>
      <c r="B49" s="36" t="s">
        <v>181</v>
      </c>
      <c r="C49" s="33">
        <f>SUM(C50:C51)</f>
        <v>6246614</v>
      </c>
      <c r="D49" s="33">
        <f>SUM(D50:D51)</f>
        <v>6173444.2200000007</v>
      </c>
      <c r="E49" s="32">
        <f t="shared" si="0"/>
        <v>98.83</v>
      </c>
    </row>
    <row r="50" spans="1:5" s="18" customFormat="1" ht="27.6" x14ac:dyDescent="0.25">
      <c r="A50" s="30" t="s">
        <v>120</v>
      </c>
      <c r="B50" s="36" t="s">
        <v>7</v>
      </c>
      <c r="C50" s="33">
        <v>3571000</v>
      </c>
      <c r="D50" s="33">
        <v>3571000</v>
      </c>
      <c r="E50" s="32">
        <f t="shared" si="0"/>
        <v>100</v>
      </c>
    </row>
    <row r="51" spans="1:5" s="18" customFormat="1" ht="13.8" x14ac:dyDescent="0.25">
      <c r="A51" s="30" t="s">
        <v>121</v>
      </c>
      <c r="B51" s="36" t="s">
        <v>6</v>
      </c>
      <c r="C51" s="33">
        <v>2675614</v>
      </c>
      <c r="D51" s="33">
        <v>2602444.2200000002</v>
      </c>
      <c r="E51" s="32">
        <f t="shared" si="0"/>
        <v>97.27</v>
      </c>
    </row>
    <row r="52" spans="1:5" s="18" customFormat="1" ht="27.6" x14ac:dyDescent="0.25">
      <c r="A52" s="31" t="s">
        <v>187</v>
      </c>
      <c r="B52" s="40" t="s">
        <v>182</v>
      </c>
      <c r="C52" s="33">
        <f>C53</f>
        <v>720941</v>
      </c>
      <c r="D52" s="33">
        <f>D53</f>
        <v>720941</v>
      </c>
      <c r="E52" s="32">
        <f t="shared" si="0"/>
        <v>100</v>
      </c>
    </row>
    <row r="53" spans="1:5" s="18" customFormat="1" ht="27.6" x14ac:dyDescent="0.25">
      <c r="A53" s="30" t="s">
        <v>122</v>
      </c>
      <c r="B53" s="36" t="s">
        <v>5</v>
      </c>
      <c r="C53" s="33">
        <v>720941</v>
      </c>
      <c r="D53" s="33">
        <v>720941</v>
      </c>
      <c r="E53" s="32">
        <f t="shared" si="0"/>
        <v>100</v>
      </c>
    </row>
    <row r="54" spans="1:5" s="18" customFormat="1" ht="13.8" x14ac:dyDescent="0.25">
      <c r="A54" s="31" t="s">
        <v>188</v>
      </c>
      <c r="B54" s="40" t="s">
        <v>183</v>
      </c>
      <c r="C54" s="33">
        <f>C55</f>
        <v>140186600</v>
      </c>
      <c r="D54" s="33">
        <f>D55</f>
        <v>140186600</v>
      </c>
      <c r="E54" s="32">
        <f t="shared" si="0"/>
        <v>100</v>
      </c>
    </row>
    <row r="55" spans="1:5" s="18" customFormat="1" ht="27.6" x14ac:dyDescent="0.25">
      <c r="A55" s="30" t="s">
        <v>123</v>
      </c>
      <c r="B55" s="36" t="s">
        <v>4</v>
      </c>
      <c r="C55" s="33">
        <v>140186600</v>
      </c>
      <c r="D55" s="33">
        <v>140186600</v>
      </c>
      <c r="E55" s="32">
        <f t="shared" si="0"/>
        <v>100</v>
      </c>
    </row>
    <row r="56" spans="1:5" s="18" customFormat="1" ht="13.8" x14ac:dyDescent="0.25">
      <c r="A56" s="31" t="s">
        <v>189</v>
      </c>
      <c r="B56" s="40" t="s">
        <v>184</v>
      </c>
      <c r="C56" s="33">
        <f>C57</f>
        <v>58900</v>
      </c>
      <c r="D56" s="33">
        <f>D57</f>
        <v>58900</v>
      </c>
      <c r="E56" s="32">
        <f t="shared" si="0"/>
        <v>100</v>
      </c>
    </row>
    <row r="57" spans="1:5" s="18" customFormat="1" ht="27.6" x14ac:dyDescent="0.25">
      <c r="A57" s="30" t="s">
        <v>124</v>
      </c>
      <c r="B57" s="36" t="s">
        <v>3</v>
      </c>
      <c r="C57" s="33">
        <v>58900</v>
      </c>
      <c r="D57" s="33">
        <v>58900</v>
      </c>
      <c r="E57" s="32">
        <f t="shared" si="0"/>
        <v>100</v>
      </c>
    </row>
    <row r="58" spans="1:5" s="18" customFormat="1" ht="55.2" x14ac:dyDescent="0.25">
      <c r="A58" s="31" t="s">
        <v>190</v>
      </c>
      <c r="B58" s="40" t="s">
        <v>185</v>
      </c>
      <c r="C58" s="33">
        <f>C59</f>
        <v>5088.4399999999996</v>
      </c>
      <c r="D58" s="33">
        <f>D59</f>
        <v>8952.67</v>
      </c>
      <c r="E58" s="32">
        <f t="shared" si="0"/>
        <v>175.94</v>
      </c>
    </row>
    <row r="59" spans="1:5" s="18" customFormat="1" ht="27.6" x14ac:dyDescent="0.25">
      <c r="A59" s="30" t="s">
        <v>125</v>
      </c>
      <c r="B59" s="36" t="s">
        <v>2</v>
      </c>
      <c r="C59" s="33">
        <v>5088.4399999999996</v>
      </c>
      <c r="D59" s="33">
        <v>8952.67</v>
      </c>
      <c r="E59" s="32">
        <f t="shared" si="0"/>
        <v>175.94</v>
      </c>
    </row>
    <row r="60" spans="1:5" s="18" customFormat="1" ht="27.6" x14ac:dyDescent="0.25">
      <c r="A60" s="31" t="s">
        <v>191</v>
      </c>
      <c r="B60" s="40" t="s">
        <v>186</v>
      </c>
      <c r="C60" s="33">
        <f>SUM(C61:C62)</f>
        <v>-75420.39</v>
      </c>
      <c r="D60" s="33">
        <f>SUM(D61:D62)</f>
        <v>-75956.39</v>
      </c>
      <c r="E60" s="32">
        <f t="shared" si="0"/>
        <v>100.71</v>
      </c>
    </row>
    <row r="61" spans="1:5" s="18" customFormat="1" ht="41.4" x14ac:dyDescent="0.25">
      <c r="A61" s="30" t="s">
        <v>126</v>
      </c>
      <c r="B61" s="36" t="s">
        <v>1</v>
      </c>
      <c r="C61" s="33">
        <v>-73530.94</v>
      </c>
      <c r="D61" s="33">
        <v>-73530.94</v>
      </c>
      <c r="E61" s="32">
        <f t="shared" si="0"/>
        <v>100</v>
      </c>
    </row>
    <row r="62" spans="1:5" s="18" customFormat="1" ht="27.6" x14ac:dyDescent="0.25">
      <c r="A62" s="30" t="s">
        <v>127</v>
      </c>
      <c r="B62" s="36" t="s">
        <v>0</v>
      </c>
      <c r="C62" s="33">
        <v>-1889.45</v>
      </c>
      <c r="D62" s="33">
        <v>-2425.4499999999998</v>
      </c>
      <c r="E62" s="32">
        <f t="shared" si="0"/>
        <v>128.37</v>
      </c>
    </row>
    <row r="63" spans="1:5" s="18" customFormat="1" ht="13.8" x14ac:dyDescent="0.25">
      <c r="A63" s="29" t="s">
        <v>196</v>
      </c>
      <c r="B63" s="34" t="s">
        <v>143</v>
      </c>
      <c r="C63" s="41">
        <f t="shared" ref="C63:D65" si="4">C64</f>
        <v>338217.79000000004</v>
      </c>
      <c r="D63" s="41">
        <f t="shared" si="4"/>
        <v>340067.67</v>
      </c>
      <c r="E63" s="33">
        <f t="shared" ref="E63:E124" si="5">ROUND(D63/C63*100,2)</f>
        <v>100.55</v>
      </c>
    </row>
    <row r="64" spans="1:5" s="18" customFormat="1" ht="13.8" x14ac:dyDescent="0.25">
      <c r="A64" s="29" t="s">
        <v>197</v>
      </c>
      <c r="B64" s="35" t="s">
        <v>144</v>
      </c>
      <c r="C64" s="41">
        <f t="shared" si="4"/>
        <v>338217.79000000004</v>
      </c>
      <c r="D64" s="41">
        <f t="shared" si="4"/>
        <v>340067.67</v>
      </c>
      <c r="E64" s="33">
        <f t="shared" si="5"/>
        <v>100.55</v>
      </c>
    </row>
    <row r="65" spans="1:5" s="18" customFormat="1" ht="13.8" x14ac:dyDescent="0.25">
      <c r="A65" s="29" t="s">
        <v>198</v>
      </c>
      <c r="B65" s="35" t="s">
        <v>199</v>
      </c>
      <c r="C65" s="41">
        <f t="shared" si="4"/>
        <v>338217.79000000004</v>
      </c>
      <c r="D65" s="41">
        <f t="shared" si="4"/>
        <v>340067.67</v>
      </c>
      <c r="E65" s="33">
        <f t="shared" si="5"/>
        <v>100.55</v>
      </c>
    </row>
    <row r="66" spans="1:5" s="18" customFormat="1" ht="13.8" x14ac:dyDescent="0.25">
      <c r="A66" s="29" t="s">
        <v>200</v>
      </c>
      <c r="B66" s="35" t="s">
        <v>201</v>
      </c>
      <c r="C66" s="32">
        <f>SUM(C67:C70)</f>
        <v>338217.79000000004</v>
      </c>
      <c r="D66" s="32">
        <f>SUM(D67:D70)</f>
        <v>340067.67</v>
      </c>
      <c r="E66" s="39">
        <f t="shared" si="5"/>
        <v>100.55</v>
      </c>
    </row>
    <row r="67" spans="1:5" s="18" customFormat="1" ht="41.4" x14ac:dyDescent="0.25">
      <c r="A67" s="30" t="s">
        <v>192</v>
      </c>
      <c r="B67" s="36" t="s">
        <v>26</v>
      </c>
      <c r="C67" s="33">
        <v>51180.480000000003</v>
      </c>
      <c r="D67" s="33">
        <v>51180.480000000003</v>
      </c>
      <c r="E67" s="39">
        <f t="shared" si="5"/>
        <v>100</v>
      </c>
    </row>
    <row r="68" spans="1:5" s="18" customFormat="1" ht="41.4" x14ac:dyDescent="0.25">
      <c r="A68" s="30" t="s">
        <v>193</v>
      </c>
      <c r="B68" s="36" t="s">
        <v>27</v>
      </c>
      <c r="C68" s="33">
        <v>3652.9</v>
      </c>
      <c r="D68" s="33">
        <v>3652.9</v>
      </c>
      <c r="E68" s="39">
        <f t="shared" si="5"/>
        <v>100</v>
      </c>
    </row>
    <row r="69" spans="1:5" s="18" customFormat="1" ht="13.8" x14ac:dyDescent="0.25">
      <c r="A69" s="30" t="s">
        <v>194</v>
      </c>
      <c r="B69" s="36" t="s">
        <v>28</v>
      </c>
      <c r="C69" s="33">
        <v>154000.20000000001</v>
      </c>
      <c r="D69" s="33">
        <v>155850.07999999999</v>
      </c>
      <c r="E69" s="39">
        <f t="shared" si="5"/>
        <v>101.2</v>
      </c>
    </row>
    <row r="70" spans="1:5" s="18" customFormat="1" ht="41.4" x14ac:dyDescent="0.25">
      <c r="A70" s="30" t="s">
        <v>195</v>
      </c>
      <c r="B70" s="36" t="s">
        <v>29</v>
      </c>
      <c r="C70" s="33">
        <v>129384.21</v>
      </c>
      <c r="D70" s="33">
        <v>129384.21</v>
      </c>
      <c r="E70" s="39">
        <f t="shared" si="5"/>
        <v>100</v>
      </c>
    </row>
    <row r="71" spans="1:5" s="18" customFormat="1" ht="13.8" x14ac:dyDescent="0.25">
      <c r="A71" s="29" t="s">
        <v>202</v>
      </c>
      <c r="B71" s="34" t="s">
        <v>143</v>
      </c>
      <c r="C71" s="32">
        <f>C72</f>
        <v>31929439.779999997</v>
      </c>
      <c r="D71" s="32">
        <f>D72</f>
        <v>33171378.02</v>
      </c>
      <c r="E71" s="39">
        <f t="shared" si="5"/>
        <v>103.89</v>
      </c>
    </row>
    <row r="72" spans="1:5" s="18" customFormat="1" ht="13.8" x14ac:dyDescent="0.25">
      <c r="A72" s="30" t="s">
        <v>203</v>
      </c>
      <c r="B72" s="36" t="s">
        <v>144</v>
      </c>
      <c r="C72" s="32">
        <f>C73+C83+C94</f>
        <v>31929439.779999997</v>
      </c>
      <c r="D72" s="32">
        <f>D73+D83+D94</f>
        <v>33171378.02</v>
      </c>
      <c r="E72" s="39">
        <f t="shared" si="5"/>
        <v>103.89</v>
      </c>
    </row>
    <row r="73" spans="1:5" s="18" customFormat="1" ht="27.6" x14ac:dyDescent="0.25">
      <c r="A73" s="30" t="s">
        <v>204</v>
      </c>
      <c r="B73" s="36" t="s">
        <v>205</v>
      </c>
      <c r="C73" s="32">
        <f>C74+C79</f>
        <v>28846081</v>
      </c>
      <c r="D73" s="32">
        <f>D74+D79</f>
        <v>29960072.579999998</v>
      </c>
      <c r="E73" s="39">
        <f t="shared" si="5"/>
        <v>103.86</v>
      </c>
    </row>
    <row r="74" spans="1:5" s="18" customFormat="1" ht="55.2" x14ac:dyDescent="0.25">
      <c r="A74" s="29" t="s">
        <v>206</v>
      </c>
      <c r="B74" s="35" t="s">
        <v>207</v>
      </c>
      <c r="C74" s="32">
        <f>SUM(C75:C78)</f>
        <v>26941914</v>
      </c>
      <c r="D74" s="32">
        <f>SUM(D75:D78)</f>
        <v>27834257.75</v>
      </c>
      <c r="E74" s="39">
        <f t="shared" si="5"/>
        <v>103.31</v>
      </c>
    </row>
    <row r="75" spans="1:5" s="18" customFormat="1" ht="55.2" x14ac:dyDescent="0.25">
      <c r="A75" s="30" t="s">
        <v>128</v>
      </c>
      <c r="B75" s="36" t="s">
        <v>30</v>
      </c>
      <c r="C75" s="33">
        <v>24120467.48</v>
      </c>
      <c r="D75" s="33">
        <v>24122944.449999999</v>
      </c>
      <c r="E75" s="39">
        <f t="shared" si="5"/>
        <v>100.01</v>
      </c>
    </row>
    <row r="76" spans="1:5" s="18" customFormat="1" ht="41.4" x14ac:dyDescent="0.25">
      <c r="A76" s="30" t="s">
        <v>129</v>
      </c>
      <c r="B76" s="36" t="s">
        <v>31</v>
      </c>
      <c r="C76" s="33">
        <v>62873.41</v>
      </c>
      <c r="D76" s="33">
        <v>62873.41</v>
      </c>
      <c r="E76" s="39">
        <f t="shared" si="5"/>
        <v>100</v>
      </c>
    </row>
    <row r="77" spans="1:5" s="18" customFormat="1" ht="27.6" x14ac:dyDescent="0.25">
      <c r="A77" s="30" t="s">
        <v>130</v>
      </c>
      <c r="B77" s="36" t="s">
        <v>32</v>
      </c>
      <c r="C77" s="33">
        <v>2757824.84</v>
      </c>
      <c r="D77" s="33">
        <v>3647691.62</v>
      </c>
      <c r="E77" s="39">
        <f t="shared" si="5"/>
        <v>132.27000000000001</v>
      </c>
    </row>
    <row r="78" spans="1:5" s="18" customFormat="1" ht="69" x14ac:dyDescent="0.25">
      <c r="A78" s="30" t="s">
        <v>131</v>
      </c>
      <c r="B78" s="36" t="s">
        <v>33</v>
      </c>
      <c r="C78" s="33">
        <v>748.27</v>
      </c>
      <c r="D78" s="33">
        <v>748.27</v>
      </c>
      <c r="E78" s="39">
        <f t="shared" si="5"/>
        <v>100</v>
      </c>
    </row>
    <row r="79" spans="1:5" s="18" customFormat="1" ht="55.2" x14ac:dyDescent="0.25">
      <c r="A79" s="30" t="s">
        <v>208</v>
      </c>
      <c r="B79" s="36" t="s">
        <v>209</v>
      </c>
      <c r="C79" s="33">
        <f>SUM(C80:C82)</f>
        <v>1904167</v>
      </c>
      <c r="D79" s="33">
        <f>SUM(D80:D82)</f>
        <v>2125814.83</v>
      </c>
      <c r="E79" s="39">
        <f t="shared" si="5"/>
        <v>111.64</v>
      </c>
    </row>
    <row r="80" spans="1:5" s="18" customFormat="1" ht="55.2" x14ac:dyDescent="0.25">
      <c r="A80" s="30" t="s">
        <v>132</v>
      </c>
      <c r="B80" s="36" t="s">
        <v>34</v>
      </c>
      <c r="C80" s="33">
        <v>755161.28</v>
      </c>
      <c r="D80" s="33">
        <v>762161.28</v>
      </c>
      <c r="E80" s="39">
        <f t="shared" si="5"/>
        <v>100.93</v>
      </c>
    </row>
    <row r="81" spans="1:5" s="18" customFormat="1" ht="55.2" x14ac:dyDescent="0.25">
      <c r="A81" s="30" t="s">
        <v>133</v>
      </c>
      <c r="B81" s="36" t="s">
        <v>35</v>
      </c>
      <c r="C81" s="33">
        <v>138775.76999999999</v>
      </c>
      <c r="D81" s="33">
        <v>138775.76999999999</v>
      </c>
      <c r="E81" s="39">
        <f t="shared" si="5"/>
        <v>100</v>
      </c>
    </row>
    <row r="82" spans="1:5" s="18" customFormat="1" ht="55.2" x14ac:dyDescent="0.25">
      <c r="A82" s="30" t="s">
        <v>134</v>
      </c>
      <c r="B82" s="36" t="s">
        <v>36</v>
      </c>
      <c r="C82" s="33">
        <v>1010229.95</v>
      </c>
      <c r="D82" s="33">
        <v>1224877.78</v>
      </c>
      <c r="E82" s="39">
        <f t="shared" si="5"/>
        <v>121.25</v>
      </c>
    </row>
    <row r="83" spans="1:5" s="18" customFormat="1" ht="13.8" x14ac:dyDescent="0.25">
      <c r="A83" s="30" t="s">
        <v>210</v>
      </c>
      <c r="B83" s="36" t="s">
        <v>211</v>
      </c>
      <c r="C83" s="33">
        <f>C84+C87+C91</f>
        <v>3062042.83</v>
      </c>
      <c r="D83" s="33">
        <f>D84+D87+D91</f>
        <v>3182784.75</v>
      </c>
      <c r="E83" s="39">
        <f t="shared" si="5"/>
        <v>103.94</v>
      </c>
    </row>
    <row r="84" spans="1:5" s="18" customFormat="1" ht="13.8" x14ac:dyDescent="0.25">
      <c r="A84" s="30" t="s">
        <v>212</v>
      </c>
      <c r="B84" s="36" t="s">
        <v>213</v>
      </c>
      <c r="C84" s="33">
        <f>C85</f>
        <v>150900</v>
      </c>
      <c r="D84" s="33">
        <f>D85</f>
        <v>76889</v>
      </c>
      <c r="E84" s="39">
        <f t="shared" si="5"/>
        <v>50.95</v>
      </c>
    </row>
    <row r="85" spans="1:5" s="18" customFormat="1" ht="13.8" x14ac:dyDescent="0.25">
      <c r="A85" s="30" t="s">
        <v>214</v>
      </c>
      <c r="B85" s="36" t="s">
        <v>37</v>
      </c>
      <c r="C85" s="33">
        <f>C86</f>
        <v>150900</v>
      </c>
      <c r="D85" s="33">
        <f>D86</f>
        <v>76889</v>
      </c>
      <c r="E85" s="39">
        <f t="shared" si="5"/>
        <v>50.95</v>
      </c>
    </row>
    <row r="86" spans="1:5" s="18" customFormat="1" ht="13.8" x14ac:dyDescent="0.25">
      <c r="A86" s="30" t="s">
        <v>135</v>
      </c>
      <c r="B86" s="36" t="s">
        <v>37</v>
      </c>
      <c r="C86" s="33">
        <v>150900</v>
      </c>
      <c r="D86" s="33">
        <v>76889</v>
      </c>
      <c r="E86" s="39">
        <f t="shared" si="5"/>
        <v>50.95</v>
      </c>
    </row>
    <row r="87" spans="1:5" s="18" customFormat="1" ht="55.2" x14ac:dyDescent="0.25">
      <c r="A87" s="30" t="s">
        <v>215</v>
      </c>
      <c r="B87" s="36" t="s">
        <v>216</v>
      </c>
      <c r="C87" s="33">
        <f>C88</f>
        <v>2043643.83</v>
      </c>
      <c r="D87" s="33">
        <f>D88</f>
        <v>2215643.83</v>
      </c>
      <c r="E87" s="39">
        <f t="shared" si="5"/>
        <v>108.42</v>
      </c>
    </row>
    <row r="88" spans="1:5" s="18" customFormat="1" ht="55.2" x14ac:dyDescent="0.25">
      <c r="A88" s="30" t="s">
        <v>217</v>
      </c>
      <c r="B88" s="36" t="s">
        <v>38</v>
      </c>
      <c r="C88" s="33">
        <f>SUM(C89:C90)</f>
        <v>2043643.83</v>
      </c>
      <c r="D88" s="33">
        <f>SUM(D89:D90)</f>
        <v>2215643.83</v>
      </c>
      <c r="E88" s="39">
        <f t="shared" si="5"/>
        <v>108.42</v>
      </c>
    </row>
    <row r="89" spans="1:5" s="18" customFormat="1" ht="55.2" x14ac:dyDescent="0.25">
      <c r="A89" s="30" t="s">
        <v>136</v>
      </c>
      <c r="B89" s="36" t="s">
        <v>38</v>
      </c>
      <c r="C89" s="33">
        <v>1943098.83</v>
      </c>
      <c r="D89" s="33">
        <v>2115098.83</v>
      </c>
      <c r="E89" s="39">
        <f t="shared" si="5"/>
        <v>108.85</v>
      </c>
    </row>
    <row r="90" spans="1:5" s="18" customFormat="1" ht="55.2" x14ac:dyDescent="0.25">
      <c r="A90" s="30" t="s">
        <v>39</v>
      </c>
      <c r="B90" s="36" t="s">
        <v>40</v>
      </c>
      <c r="C90" s="33">
        <v>100545</v>
      </c>
      <c r="D90" s="33">
        <v>100545</v>
      </c>
      <c r="E90" s="39">
        <f t="shared" si="5"/>
        <v>100</v>
      </c>
    </row>
    <row r="91" spans="1:5" s="18" customFormat="1" ht="27.6" x14ac:dyDescent="0.25">
      <c r="A91" s="30" t="s">
        <v>218</v>
      </c>
      <c r="B91" s="36" t="s">
        <v>219</v>
      </c>
      <c r="C91" s="33">
        <f>SUM(C92:C93)</f>
        <v>867499</v>
      </c>
      <c r="D91" s="33">
        <f>SUM(D92:D93)</f>
        <v>890251.92</v>
      </c>
      <c r="E91" s="39">
        <f t="shared" si="5"/>
        <v>102.62</v>
      </c>
    </row>
    <row r="92" spans="1:5" s="18" customFormat="1" ht="27.6" x14ac:dyDescent="0.25">
      <c r="A92" s="30" t="s">
        <v>41</v>
      </c>
      <c r="B92" s="36" t="s">
        <v>42</v>
      </c>
      <c r="C92" s="33">
        <v>860620.47</v>
      </c>
      <c r="D92" s="33">
        <v>882091.29</v>
      </c>
      <c r="E92" s="39">
        <f t="shared" si="5"/>
        <v>102.49</v>
      </c>
    </row>
    <row r="93" spans="1:5" s="18" customFormat="1" ht="55.2" x14ac:dyDescent="0.25">
      <c r="A93" s="30" t="s">
        <v>43</v>
      </c>
      <c r="B93" s="36" t="s">
        <v>44</v>
      </c>
      <c r="C93" s="33">
        <v>6878.53</v>
      </c>
      <c r="D93" s="33">
        <v>8160.63</v>
      </c>
      <c r="E93" s="39">
        <f t="shared" si="5"/>
        <v>118.64</v>
      </c>
    </row>
    <row r="94" spans="1:5" s="18" customFormat="1" ht="13.8" x14ac:dyDescent="0.25">
      <c r="A94" s="30" t="s">
        <v>220</v>
      </c>
      <c r="B94" s="36" t="s">
        <v>159</v>
      </c>
      <c r="C94" s="33">
        <f t="shared" ref="C94:D96" si="6">C95</f>
        <v>21315.95</v>
      </c>
      <c r="D94" s="33">
        <f t="shared" si="6"/>
        <v>28520.69</v>
      </c>
      <c r="E94" s="39">
        <f t="shared" si="5"/>
        <v>133.80000000000001</v>
      </c>
    </row>
    <row r="95" spans="1:5" s="18" customFormat="1" ht="13.8" x14ac:dyDescent="0.25">
      <c r="A95" s="30" t="s">
        <v>221</v>
      </c>
      <c r="B95" s="36" t="s">
        <v>164</v>
      </c>
      <c r="C95" s="33">
        <f t="shared" si="6"/>
        <v>21315.95</v>
      </c>
      <c r="D95" s="33">
        <f t="shared" si="6"/>
        <v>28520.69</v>
      </c>
      <c r="E95" s="39">
        <f t="shared" si="5"/>
        <v>133.80000000000001</v>
      </c>
    </row>
    <row r="96" spans="1:5" s="18" customFormat="1" ht="27.6" x14ac:dyDescent="0.25">
      <c r="A96" s="30" t="s">
        <v>222</v>
      </c>
      <c r="B96" s="36" t="s">
        <v>21</v>
      </c>
      <c r="C96" s="33">
        <f t="shared" si="6"/>
        <v>21315.95</v>
      </c>
      <c r="D96" s="33">
        <f t="shared" si="6"/>
        <v>28520.69</v>
      </c>
      <c r="E96" s="39">
        <f t="shared" si="5"/>
        <v>133.80000000000001</v>
      </c>
    </row>
    <row r="97" spans="1:5" s="18" customFormat="1" ht="27.6" x14ac:dyDescent="0.25">
      <c r="A97" s="30" t="s">
        <v>223</v>
      </c>
      <c r="B97" s="36" t="s">
        <v>21</v>
      </c>
      <c r="C97" s="33">
        <v>21315.95</v>
      </c>
      <c r="D97" s="33">
        <v>28520.69</v>
      </c>
      <c r="E97" s="39">
        <f t="shared" si="5"/>
        <v>133.80000000000001</v>
      </c>
    </row>
    <row r="98" spans="1:5" s="18" customFormat="1" ht="13.8" x14ac:dyDescent="0.25">
      <c r="A98" s="29" t="s">
        <v>226</v>
      </c>
      <c r="B98" s="37" t="s">
        <v>143</v>
      </c>
      <c r="C98" s="32">
        <f t="shared" ref="C98:D100" si="7">C99</f>
        <v>6754069.8799999999</v>
      </c>
      <c r="D98" s="32">
        <f t="shared" si="7"/>
        <v>6725897.3900000006</v>
      </c>
      <c r="E98" s="39">
        <f t="shared" si="5"/>
        <v>99.58</v>
      </c>
    </row>
    <row r="99" spans="1:5" s="18" customFormat="1" ht="13.8" x14ac:dyDescent="0.25">
      <c r="A99" s="29" t="s">
        <v>227</v>
      </c>
      <c r="B99" s="37" t="s">
        <v>144</v>
      </c>
      <c r="C99" s="32">
        <f t="shared" si="7"/>
        <v>6754069.8799999999</v>
      </c>
      <c r="D99" s="32">
        <f t="shared" si="7"/>
        <v>6725897.3900000006</v>
      </c>
      <c r="E99" s="39">
        <f t="shared" si="5"/>
        <v>99.58</v>
      </c>
    </row>
    <row r="100" spans="1:5" s="18" customFormat="1" ht="27.6" x14ac:dyDescent="0.25">
      <c r="A100" s="29" t="s">
        <v>228</v>
      </c>
      <c r="B100" s="38" t="s">
        <v>229</v>
      </c>
      <c r="C100" s="32">
        <f t="shared" si="7"/>
        <v>6754069.8799999999</v>
      </c>
      <c r="D100" s="32">
        <f t="shared" si="7"/>
        <v>6725897.3900000006</v>
      </c>
      <c r="E100" s="39">
        <f t="shared" si="5"/>
        <v>99.58</v>
      </c>
    </row>
    <row r="101" spans="1:5" s="18" customFormat="1" ht="27.6" x14ac:dyDescent="0.25">
      <c r="A101" s="29" t="s">
        <v>230</v>
      </c>
      <c r="B101" s="38" t="s">
        <v>231</v>
      </c>
      <c r="C101" s="32">
        <f>SUM(C102:C105)</f>
        <v>6754069.8799999999</v>
      </c>
      <c r="D101" s="32">
        <f>SUM(D102:D105)</f>
        <v>6725897.3900000006</v>
      </c>
      <c r="E101" s="39">
        <f t="shared" si="5"/>
        <v>99.58</v>
      </c>
    </row>
    <row r="102" spans="1:5" s="18" customFormat="1" ht="13.8" x14ac:dyDescent="0.25">
      <c r="A102" s="30" t="s">
        <v>224</v>
      </c>
      <c r="B102" s="36" t="s">
        <v>45</v>
      </c>
      <c r="C102" s="33">
        <v>3089687.73</v>
      </c>
      <c r="D102" s="33">
        <v>3061515.21</v>
      </c>
      <c r="E102" s="39">
        <f t="shared" si="5"/>
        <v>99.09</v>
      </c>
    </row>
    <row r="103" spans="1:5" s="18" customFormat="1" ht="27.6" x14ac:dyDescent="0.25">
      <c r="A103" s="30" t="s">
        <v>225</v>
      </c>
      <c r="B103" s="36" t="s">
        <v>46</v>
      </c>
      <c r="C103" s="33">
        <v>22502.94</v>
      </c>
      <c r="D103" s="33">
        <v>22502.94</v>
      </c>
      <c r="E103" s="39">
        <f t="shared" si="5"/>
        <v>100</v>
      </c>
    </row>
    <row r="104" spans="1:5" s="18" customFormat="1" ht="27.6" x14ac:dyDescent="0.25">
      <c r="A104" s="30" t="s">
        <v>366</v>
      </c>
      <c r="B104" s="36" t="s">
        <v>47</v>
      </c>
      <c r="C104" s="33">
        <v>4090194.74</v>
      </c>
      <c r="D104" s="33">
        <v>4090194.74</v>
      </c>
      <c r="E104" s="39">
        <f t="shared" si="5"/>
        <v>100</v>
      </c>
    </row>
    <row r="105" spans="1:5" s="18" customFormat="1" ht="13.8" x14ac:dyDescent="0.25">
      <c r="A105" s="30" t="s">
        <v>365</v>
      </c>
      <c r="B105" s="36" t="s">
        <v>48</v>
      </c>
      <c r="C105" s="33">
        <v>-448315.53</v>
      </c>
      <c r="D105" s="33">
        <v>-448315.5</v>
      </c>
      <c r="E105" s="39">
        <f t="shared" si="5"/>
        <v>100</v>
      </c>
    </row>
    <row r="106" spans="1:5" s="18" customFormat="1" ht="13.8" x14ac:dyDescent="0.25">
      <c r="A106" s="29" t="s">
        <v>236</v>
      </c>
      <c r="B106" s="37" t="s">
        <v>143</v>
      </c>
      <c r="C106" s="32">
        <f>C107</f>
        <v>1374489.67</v>
      </c>
      <c r="D106" s="32">
        <f>D107</f>
        <v>1420100</v>
      </c>
      <c r="E106" s="39">
        <f t="shared" si="5"/>
        <v>103.32</v>
      </c>
    </row>
    <row r="107" spans="1:5" s="18" customFormat="1" ht="13.8" x14ac:dyDescent="0.25">
      <c r="A107" s="29" t="s">
        <v>237</v>
      </c>
      <c r="B107" s="37" t="s">
        <v>144</v>
      </c>
      <c r="C107" s="32">
        <f>C108</f>
        <v>1374489.67</v>
      </c>
      <c r="D107" s="32">
        <f>D108</f>
        <v>1420100</v>
      </c>
      <c r="E107" s="39">
        <f t="shared" si="5"/>
        <v>103.32</v>
      </c>
    </row>
    <row r="108" spans="1:5" s="18" customFormat="1" ht="13.8" x14ac:dyDescent="0.25">
      <c r="A108" s="29" t="s">
        <v>238</v>
      </c>
      <c r="B108" s="37" t="s">
        <v>159</v>
      </c>
      <c r="C108" s="32">
        <f>C109+C112+C114</f>
        <v>1374489.67</v>
      </c>
      <c r="D108" s="32">
        <f>D109+D112+D114</f>
        <v>1420100</v>
      </c>
      <c r="E108" s="39">
        <f t="shared" si="5"/>
        <v>103.32</v>
      </c>
    </row>
    <row r="109" spans="1:5" s="18" customFormat="1" ht="41.4" x14ac:dyDescent="0.25">
      <c r="A109" s="29" t="s">
        <v>239</v>
      </c>
      <c r="B109" s="38" t="s">
        <v>240</v>
      </c>
      <c r="C109" s="32">
        <f>SUM(C110:C111)</f>
        <v>518979.67</v>
      </c>
      <c r="D109" s="32">
        <f>SUM(D110:D111)</f>
        <v>561000</v>
      </c>
      <c r="E109" s="39">
        <f t="shared" si="5"/>
        <v>108.1</v>
      </c>
    </row>
    <row r="110" spans="1:5" s="18" customFormat="1" ht="55.2" x14ac:dyDescent="0.25">
      <c r="A110" s="30" t="s">
        <v>232</v>
      </c>
      <c r="B110" s="36" t="s">
        <v>49</v>
      </c>
      <c r="C110" s="33">
        <v>383979.67</v>
      </c>
      <c r="D110" s="33">
        <v>426000</v>
      </c>
      <c r="E110" s="39">
        <f t="shared" si="5"/>
        <v>110.94</v>
      </c>
    </row>
    <row r="111" spans="1:5" s="18" customFormat="1" ht="55.2" x14ac:dyDescent="0.25">
      <c r="A111" s="30" t="s">
        <v>233</v>
      </c>
      <c r="B111" s="36" t="s">
        <v>50</v>
      </c>
      <c r="C111" s="33">
        <v>135000</v>
      </c>
      <c r="D111" s="33">
        <v>135000</v>
      </c>
      <c r="E111" s="39">
        <f t="shared" si="5"/>
        <v>100</v>
      </c>
    </row>
    <row r="112" spans="1:5" s="18" customFormat="1" ht="69" x14ac:dyDescent="0.25">
      <c r="A112" s="29" t="s">
        <v>241</v>
      </c>
      <c r="B112" s="38" t="s">
        <v>242</v>
      </c>
      <c r="C112" s="33">
        <f>C113</f>
        <v>75816.67</v>
      </c>
      <c r="D112" s="33">
        <f>D113</f>
        <v>74000</v>
      </c>
      <c r="E112" s="39">
        <f t="shared" si="5"/>
        <v>97.6</v>
      </c>
    </row>
    <row r="113" spans="1:5" s="18" customFormat="1" ht="41.4" x14ac:dyDescent="0.25">
      <c r="A113" s="30" t="s">
        <v>234</v>
      </c>
      <c r="B113" s="36" t="s">
        <v>51</v>
      </c>
      <c r="C113" s="33">
        <v>75816.67</v>
      </c>
      <c r="D113" s="33">
        <v>74000</v>
      </c>
      <c r="E113" s="39">
        <f t="shared" si="5"/>
        <v>97.6</v>
      </c>
    </row>
    <row r="114" spans="1:5" s="18" customFormat="1" ht="41.4" x14ac:dyDescent="0.25">
      <c r="A114" s="29" t="s">
        <v>243</v>
      </c>
      <c r="B114" s="38" t="s">
        <v>244</v>
      </c>
      <c r="C114" s="33">
        <f>C115</f>
        <v>779693.33</v>
      </c>
      <c r="D114" s="33">
        <f>D115</f>
        <v>785100</v>
      </c>
      <c r="E114" s="39">
        <f t="shared" si="5"/>
        <v>100.69</v>
      </c>
    </row>
    <row r="115" spans="1:5" s="18" customFormat="1" ht="55.2" x14ac:dyDescent="0.25">
      <c r="A115" s="30" t="s">
        <v>235</v>
      </c>
      <c r="B115" s="36" t="s">
        <v>52</v>
      </c>
      <c r="C115" s="33">
        <v>779693.33</v>
      </c>
      <c r="D115" s="33">
        <v>785100</v>
      </c>
      <c r="E115" s="39">
        <f t="shared" si="5"/>
        <v>100.69</v>
      </c>
    </row>
    <row r="116" spans="1:5" s="18" customFormat="1" ht="13.8" x14ac:dyDescent="0.25">
      <c r="A116" s="29" t="s">
        <v>245</v>
      </c>
      <c r="B116" s="37" t="s">
        <v>143</v>
      </c>
      <c r="C116" s="32">
        <f t="shared" ref="C116:D120" si="8">C117</f>
        <v>128980</v>
      </c>
      <c r="D116" s="32">
        <f t="shared" si="8"/>
        <v>126000</v>
      </c>
      <c r="E116" s="39">
        <f t="shared" si="5"/>
        <v>97.69</v>
      </c>
    </row>
    <row r="117" spans="1:5" s="18" customFormat="1" ht="13.8" x14ac:dyDescent="0.25">
      <c r="A117" s="29" t="s">
        <v>246</v>
      </c>
      <c r="B117" s="37" t="s">
        <v>144</v>
      </c>
      <c r="C117" s="32">
        <f t="shared" si="8"/>
        <v>128980</v>
      </c>
      <c r="D117" s="32">
        <f t="shared" si="8"/>
        <v>126000</v>
      </c>
      <c r="E117" s="39">
        <f t="shared" si="5"/>
        <v>97.69</v>
      </c>
    </row>
    <row r="118" spans="1:5" s="18" customFormat="1" ht="13.8" x14ac:dyDescent="0.25">
      <c r="A118" s="29" t="s">
        <v>356</v>
      </c>
      <c r="B118" s="37" t="s">
        <v>159</v>
      </c>
      <c r="C118" s="32">
        <f t="shared" si="8"/>
        <v>128980</v>
      </c>
      <c r="D118" s="32">
        <f t="shared" si="8"/>
        <v>126000</v>
      </c>
      <c r="E118" s="39">
        <f t="shared" si="5"/>
        <v>97.69</v>
      </c>
    </row>
    <row r="119" spans="1:5" s="18" customFormat="1" ht="41.4" x14ac:dyDescent="0.25">
      <c r="A119" s="29" t="s">
        <v>248</v>
      </c>
      <c r="B119" s="36" t="s">
        <v>247</v>
      </c>
      <c r="C119" s="32">
        <f t="shared" si="8"/>
        <v>128980</v>
      </c>
      <c r="D119" s="32">
        <f t="shared" si="8"/>
        <v>126000</v>
      </c>
      <c r="E119" s="39">
        <f t="shared" si="5"/>
        <v>97.69</v>
      </c>
    </row>
    <row r="120" spans="1:5" s="18" customFormat="1" ht="41.4" x14ac:dyDescent="0.25">
      <c r="A120" s="29" t="s">
        <v>249</v>
      </c>
      <c r="B120" s="36" t="s">
        <v>101</v>
      </c>
      <c r="C120" s="32">
        <f t="shared" si="8"/>
        <v>128980</v>
      </c>
      <c r="D120" s="32">
        <f t="shared" si="8"/>
        <v>126000</v>
      </c>
      <c r="E120" s="39">
        <f t="shared" si="5"/>
        <v>97.69</v>
      </c>
    </row>
    <row r="121" spans="1:5" s="18" customFormat="1" ht="69" x14ac:dyDescent="0.25">
      <c r="A121" s="30" t="s">
        <v>250</v>
      </c>
      <c r="B121" s="36" t="s">
        <v>53</v>
      </c>
      <c r="C121" s="33">
        <v>128980</v>
      </c>
      <c r="D121" s="33">
        <v>126000</v>
      </c>
      <c r="E121" s="39">
        <f t="shared" si="5"/>
        <v>97.69</v>
      </c>
    </row>
    <row r="122" spans="1:5" s="18" customFormat="1" ht="13.8" x14ac:dyDescent="0.25">
      <c r="A122" s="29" t="s">
        <v>285</v>
      </c>
      <c r="B122" s="37" t="s">
        <v>143</v>
      </c>
      <c r="C122" s="32">
        <f>C123</f>
        <v>679485136.9000001</v>
      </c>
      <c r="D122" s="32">
        <f>D123</f>
        <v>683918942.91999996</v>
      </c>
      <c r="E122" s="39">
        <f t="shared" si="5"/>
        <v>100.65</v>
      </c>
    </row>
    <row r="123" spans="1:5" s="18" customFormat="1" ht="13.8" x14ac:dyDescent="0.25">
      <c r="A123" s="29" t="s">
        <v>286</v>
      </c>
      <c r="B123" s="37" t="s">
        <v>144</v>
      </c>
      <c r="C123" s="32">
        <f>C124+C141+C163+C175+C178+C181</f>
        <v>679485136.9000001</v>
      </c>
      <c r="D123" s="32">
        <f>D124+D141+D163+D175+D178+D181</f>
        <v>683918942.91999996</v>
      </c>
      <c r="E123" s="39">
        <f t="shared" si="5"/>
        <v>100.65</v>
      </c>
    </row>
    <row r="124" spans="1:5" s="18" customFormat="1" ht="13.8" x14ac:dyDescent="0.25">
      <c r="A124" s="29" t="s">
        <v>287</v>
      </c>
      <c r="B124" s="37" t="s">
        <v>288</v>
      </c>
      <c r="C124" s="32">
        <f>C125</f>
        <v>623031448.57000005</v>
      </c>
      <c r="D124" s="32">
        <f>D125</f>
        <v>626413661.58000004</v>
      </c>
      <c r="E124" s="39">
        <f t="shared" si="5"/>
        <v>100.54</v>
      </c>
    </row>
    <row r="125" spans="1:5" s="18" customFormat="1" ht="13.8" x14ac:dyDescent="0.25">
      <c r="A125" s="29" t="s">
        <v>289</v>
      </c>
      <c r="B125" s="37" t="s">
        <v>290</v>
      </c>
      <c r="C125" s="32">
        <f>C126+C131+C135+C139</f>
        <v>623031448.57000005</v>
      </c>
      <c r="D125" s="32">
        <f>D126+D131+D135+D139</f>
        <v>626413661.58000004</v>
      </c>
      <c r="E125" s="39">
        <f t="shared" ref="E125:E186" si="9">ROUND(D125/C125*100,2)</f>
        <v>100.54</v>
      </c>
    </row>
    <row r="126" spans="1:5" s="18" customFormat="1" ht="41.4" x14ac:dyDescent="0.25">
      <c r="A126" s="29" t="s">
        <v>322</v>
      </c>
      <c r="B126" s="36" t="s">
        <v>321</v>
      </c>
      <c r="C126" s="32">
        <f>SUM(C127:C130)</f>
        <v>618506043.31000006</v>
      </c>
      <c r="D126" s="32">
        <f>SUM(D127:D130)</f>
        <v>621887345.12</v>
      </c>
      <c r="E126" s="39">
        <f t="shared" si="9"/>
        <v>100.55</v>
      </c>
    </row>
    <row r="127" spans="1:5" s="18" customFormat="1" ht="69" x14ac:dyDescent="0.25">
      <c r="A127" s="30" t="s">
        <v>251</v>
      </c>
      <c r="B127" s="36" t="s">
        <v>54</v>
      </c>
      <c r="C127" s="33">
        <v>617907337.33000004</v>
      </c>
      <c r="D127" s="33">
        <v>621286816.74000001</v>
      </c>
      <c r="E127" s="39">
        <f t="shared" si="9"/>
        <v>100.55</v>
      </c>
    </row>
    <row r="128" spans="1:5" s="18" customFormat="1" ht="55.2" x14ac:dyDescent="0.25">
      <c r="A128" s="30" t="s">
        <v>252</v>
      </c>
      <c r="B128" s="36" t="s">
        <v>55</v>
      </c>
      <c r="C128" s="33">
        <v>518770.25</v>
      </c>
      <c r="D128" s="33">
        <v>520592.65</v>
      </c>
      <c r="E128" s="39">
        <f t="shared" si="9"/>
        <v>100.35</v>
      </c>
    </row>
    <row r="129" spans="1:5" s="18" customFormat="1" ht="69" x14ac:dyDescent="0.25">
      <c r="A129" s="30" t="s">
        <v>253</v>
      </c>
      <c r="B129" s="36" t="s">
        <v>56</v>
      </c>
      <c r="C129" s="33">
        <v>48849.599999999999</v>
      </c>
      <c r="D129" s="33">
        <v>48849.599999999999</v>
      </c>
      <c r="E129" s="39">
        <f t="shared" si="9"/>
        <v>100</v>
      </c>
    </row>
    <row r="130" spans="1:5" s="18" customFormat="1" ht="55.2" x14ac:dyDescent="0.25">
      <c r="A130" s="30" t="s">
        <v>254</v>
      </c>
      <c r="B130" s="36" t="s">
        <v>57</v>
      </c>
      <c r="C130" s="33">
        <v>31086.13</v>
      </c>
      <c r="D130" s="33">
        <v>31086.13</v>
      </c>
      <c r="E130" s="39">
        <f t="shared" si="9"/>
        <v>100</v>
      </c>
    </row>
    <row r="131" spans="1:5" s="18" customFormat="1" ht="69" x14ac:dyDescent="0.25">
      <c r="A131" s="29" t="s">
        <v>323</v>
      </c>
      <c r="B131" s="36" t="s">
        <v>324</v>
      </c>
      <c r="C131" s="33">
        <f>SUM(C132:C134)</f>
        <v>2179159.7399999998</v>
      </c>
      <c r="D131" s="33">
        <f>SUM(D132:D134)</f>
        <v>2179159.7399999998</v>
      </c>
      <c r="E131" s="39">
        <f t="shared" si="9"/>
        <v>100</v>
      </c>
    </row>
    <row r="132" spans="1:5" s="18" customFormat="1" ht="82.8" x14ac:dyDescent="0.25">
      <c r="A132" s="30" t="s">
        <v>255</v>
      </c>
      <c r="B132" s="36" t="s">
        <v>58</v>
      </c>
      <c r="C132" s="33">
        <v>2162009.15</v>
      </c>
      <c r="D132" s="33">
        <v>2162009.15</v>
      </c>
      <c r="E132" s="39">
        <f t="shared" si="9"/>
        <v>100</v>
      </c>
    </row>
    <row r="133" spans="1:5" s="18" customFormat="1" ht="69" x14ac:dyDescent="0.25">
      <c r="A133" s="30" t="s">
        <v>256</v>
      </c>
      <c r="B133" s="36" t="s">
        <v>59</v>
      </c>
      <c r="C133" s="33">
        <v>5323.21</v>
      </c>
      <c r="D133" s="33">
        <v>5323.21</v>
      </c>
      <c r="E133" s="39">
        <f t="shared" si="9"/>
        <v>100</v>
      </c>
    </row>
    <row r="134" spans="1:5" s="18" customFormat="1" ht="82.8" x14ac:dyDescent="0.25">
      <c r="A134" s="30" t="s">
        <v>257</v>
      </c>
      <c r="B134" s="36" t="s">
        <v>60</v>
      </c>
      <c r="C134" s="33">
        <v>11827.38</v>
      </c>
      <c r="D134" s="33">
        <v>11827.38</v>
      </c>
      <c r="E134" s="39">
        <f t="shared" si="9"/>
        <v>100</v>
      </c>
    </row>
    <row r="135" spans="1:5" s="18" customFormat="1" ht="27.6" x14ac:dyDescent="0.25">
      <c r="A135" s="29" t="s">
        <v>326</v>
      </c>
      <c r="B135" s="36" t="s">
        <v>325</v>
      </c>
      <c r="C135" s="33">
        <f>SUM(C136:C138)</f>
        <v>2143649.31</v>
      </c>
      <c r="D135" s="33">
        <f>SUM(D136:D138)</f>
        <v>2144560.5100000002</v>
      </c>
      <c r="E135" s="39">
        <f t="shared" si="9"/>
        <v>100.04</v>
      </c>
    </row>
    <row r="136" spans="1:5" s="18" customFormat="1" ht="41.4" x14ac:dyDescent="0.25">
      <c r="A136" s="30" t="s">
        <v>258</v>
      </c>
      <c r="B136" s="36" t="s">
        <v>61</v>
      </c>
      <c r="C136" s="33">
        <v>2075768.23</v>
      </c>
      <c r="D136" s="33">
        <v>2075768.23</v>
      </c>
      <c r="E136" s="39">
        <f t="shared" si="9"/>
        <v>100</v>
      </c>
    </row>
    <row r="137" spans="1:5" s="18" customFormat="1" ht="27.6" x14ac:dyDescent="0.25">
      <c r="A137" s="30" t="s">
        <v>259</v>
      </c>
      <c r="B137" s="36" t="s">
        <v>62</v>
      </c>
      <c r="C137" s="33">
        <v>31582.06</v>
      </c>
      <c r="D137" s="33">
        <v>31582.06</v>
      </c>
      <c r="E137" s="39">
        <f t="shared" si="9"/>
        <v>100</v>
      </c>
    </row>
    <row r="138" spans="1:5" s="18" customFormat="1" ht="41.4" x14ac:dyDescent="0.25">
      <c r="A138" s="30" t="s">
        <v>260</v>
      </c>
      <c r="B138" s="36" t="s">
        <v>63</v>
      </c>
      <c r="C138" s="33">
        <v>36299.019999999997</v>
      </c>
      <c r="D138" s="33">
        <v>37210.22</v>
      </c>
      <c r="E138" s="39">
        <f t="shared" si="9"/>
        <v>102.51</v>
      </c>
    </row>
    <row r="139" spans="1:5" s="18" customFormat="1" ht="55.2" x14ac:dyDescent="0.25">
      <c r="A139" s="29" t="s">
        <v>327</v>
      </c>
      <c r="B139" s="36" t="s">
        <v>328</v>
      </c>
      <c r="C139" s="33">
        <f>C140</f>
        <v>202596.21</v>
      </c>
      <c r="D139" s="33">
        <f>D140</f>
        <v>202596.21</v>
      </c>
      <c r="E139" s="39">
        <f t="shared" si="9"/>
        <v>100</v>
      </c>
    </row>
    <row r="140" spans="1:5" s="18" customFormat="1" ht="69" x14ac:dyDescent="0.25">
      <c r="A140" s="30" t="s">
        <v>261</v>
      </c>
      <c r="B140" s="36" t="s">
        <v>64</v>
      </c>
      <c r="C140" s="33">
        <v>202596.21</v>
      </c>
      <c r="D140" s="33">
        <v>202596.21</v>
      </c>
      <c r="E140" s="39">
        <f t="shared" si="9"/>
        <v>100</v>
      </c>
    </row>
    <row r="141" spans="1:5" s="18" customFormat="1" ht="13.8" x14ac:dyDescent="0.25">
      <c r="A141" s="29" t="s">
        <v>330</v>
      </c>
      <c r="B141" s="36" t="s">
        <v>329</v>
      </c>
      <c r="C141" s="33">
        <f>C142+C152+C159</f>
        <v>40119300</v>
      </c>
      <c r="D141" s="33">
        <f>D142+D152+D159</f>
        <v>41711937.68</v>
      </c>
      <c r="E141" s="39">
        <f t="shared" si="9"/>
        <v>103.97</v>
      </c>
    </row>
    <row r="142" spans="1:5" s="18" customFormat="1" ht="13.8" x14ac:dyDescent="0.25">
      <c r="A142" s="29" t="s">
        <v>333</v>
      </c>
      <c r="B142" s="36" t="s">
        <v>332</v>
      </c>
      <c r="C142" s="33">
        <f>SUM(C143:C151)</f>
        <v>32333225.000000004</v>
      </c>
      <c r="D142" s="33">
        <f>SUM(D143:D151)</f>
        <v>33616223.869999997</v>
      </c>
      <c r="E142" s="39">
        <f t="shared" si="9"/>
        <v>103.97</v>
      </c>
    </row>
    <row r="143" spans="1:5" s="18" customFormat="1" ht="41.4" x14ac:dyDescent="0.25">
      <c r="A143" s="30" t="s">
        <v>331</v>
      </c>
      <c r="B143" s="36" t="s">
        <v>65</v>
      </c>
      <c r="C143" s="33">
        <v>18354630.82</v>
      </c>
      <c r="D143" s="33">
        <v>19619129.690000001</v>
      </c>
      <c r="E143" s="39">
        <f t="shared" si="9"/>
        <v>106.89</v>
      </c>
    </row>
    <row r="144" spans="1:5" s="18" customFormat="1" ht="27.6" x14ac:dyDescent="0.25">
      <c r="A144" s="30" t="s">
        <v>364</v>
      </c>
      <c r="B144" s="36" t="s">
        <v>66</v>
      </c>
      <c r="C144" s="33">
        <v>280972.19</v>
      </c>
      <c r="D144" s="33">
        <v>280972.19</v>
      </c>
      <c r="E144" s="39">
        <f t="shared" si="9"/>
        <v>100</v>
      </c>
    </row>
    <row r="145" spans="1:5" s="18" customFormat="1" ht="41.4" x14ac:dyDescent="0.25">
      <c r="A145" s="30" t="s">
        <v>363</v>
      </c>
      <c r="B145" s="36" t="s">
        <v>67</v>
      </c>
      <c r="C145" s="33">
        <v>49959.18</v>
      </c>
      <c r="D145" s="33">
        <v>49959.18</v>
      </c>
      <c r="E145" s="39">
        <f t="shared" si="9"/>
        <v>100</v>
      </c>
    </row>
    <row r="146" spans="1:5" s="18" customFormat="1" ht="27.6" x14ac:dyDescent="0.25">
      <c r="A146" s="30" t="s">
        <v>362</v>
      </c>
      <c r="B146" s="36" t="s">
        <v>68</v>
      </c>
      <c r="C146" s="33">
        <v>0</v>
      </c>
      <c r="D146" s="33">
        <v>18500</v>
      </c>
      <c r="E146" s="39"/>
    </row>
    <row r="147" spans="1:5" s="18" customFormat="1" ht="55.2" x14ac:dyDescent="0.25">
      <c r="A147" s="30" t="s">
        <v>357</v>
      </c>
      <c r="B147" s="36" t="s">
        <v>69</v>
      </c>
      <c r="C147" s="33">
        <v>13405897.16</v>
      </c>
      <c r="D147" s="33">
        <v>13405897.16</v>
      </c>
      <c r="E147" s="39">
        <f t="shared" si="9"/>
        <v>100</v>
      </c>
    </row>
    <row r="148" spans="1:5" s="18" customFormat="1" ht="41.4" x14ac:dyDescent="0.25">
      <c r="A148" s="30" t="s">
        <v>358</v>
      </c>
      <c r="B148" s="36" t="s">
        <v>70</v>
      </c>
      <c r="C148" s="33">
        <v>232233.57</v>
      </c>
      <c r="D148" s="33">
        <v>232233.57</v>
      </c>
      <c r="E148" s="39">
        <f t="shared" si="9"/>
        <v>100</v>
      </c>
    </row>
    <row r="149" spans="1:5" s="18" customFormat="1" ht="55.2" x14ac:dyDescent="0.25">
      <c r="A149" s="30" t="s">
        <v>359</v>
      </c>
      <c r="B149" s="36" t="s">
        <v>71</v>
      </c>
      <c r="C149" s="33">
        <v>5847.3</v>
      </c>
      <c r="D149" s="33">
        <v>5847.3</v>
      </c>
      <c r="E149" s="39">
        <f t="shared" si="9"/>
        <v>100</v>
      </c>
    </row>
    <row r="150" spans="1:5" s="18" customFormat="1" ht="41.4" x14ac:dyDescent="0.25">
      <c r="A150" s="30" t="s">
        <v>360</v>
      </c>
      <c r="B150" s="36" t="s">
        <v>72</v>
      </c>
      <c r="C150" s="33">
        <v>3657.52</v>
      </c>
      <c r="D150" s="33">
        <v>3657.52</v>
      </c>
      <c r="E150" s="39">
        <f t="shared" si="9"/>
        <v>100</v>
      </c>
    </row>
    <row r="151" spans="1:5" s="18" customFormat="1" ht="27.6" x14ac:dyDescent="0.25">
      <c r="A151" s="30" t="s">
        <v>361</v>
      </c>
      <c r="B151" s="36" t="s">
        <v>73</v>
      </c>
      <c r="C151" s="33">
        <v>27.26</v>
      </c>
      <c r="D151" s="33">
        <v>27.26</v>
      </c>
      <c r="E151" s="39">
        <f t="shared" si="9"/>
        <v>100</v>
      </c>
    </row>
    <row r="152" spans="1:5" s="18" customFormat="1" ht="13.8" x14ac:dyDescent="0.25">
      <c r="A152" s="29" t="s">
        <v>334</v>
      </c>
      <c r="B152" s="36" t="s">
        <v>335</v>
      </c>
      <c r="C152" s="33">
        <f>SUM(C153:C158)</f>
        <v>5850375</v>
      </c>
      <c r="D152" s="33">
        <f>SUM(D153:D158)</f>
        <v>6158357.0299999993</v>
      </c>
      <c r="E152" s="39">
        <f t="shared" si="9"/>
        <v>105.26</v>
      </c>
    </row>
    <row r="153" spans="1:5" s="18" customFormat="1" ht="41.4" x14ac:dyDescent="0.25">
      <c r="A153" s="30" t="s">
        <v>262</v>
      </c>
      <c r="B153" s="36" t="s">
        <v>74</v>
      </c>
      <c r="C153" s="33">
        <v>5687752.7400000002</v>
      </c>
      <c r="D153" s="33">
        <v>5995734.7699999996</v>
      </c>
      <c r="E153" s="39">
        <f t="shared" si="9"/>
        <v>105.41</v>
      </c>
    </row>
    <row r="154" spans="1:5" s="18" customFormat="1" ht="27.6" x14ac:dyDescent="0.25">
      <c r="A154" s="30" t="s">
        <v>263</v>
      </c>
      <c r="B154" s="36" t="s">
        <v>75</v>
      </c>
      <c r="C154" s="33">
        <v>19056.87</v>
      </c>
      <c r="D154" s="33">
        <v>19056.87</v>
      </c>
      <c r="E154" s="39">
        <f t="shared" si="9"/>
        <v>100</v>
      </c>
    </row>
    <row r="155" spans="1:5" s="18" customFormat="1" ht="41.4" x14ac:dyDescent="0.25">
      <c r="A155" s="30" t="s">
        <v>264</v>
      </c>
      <c r="B155" s="36" t="s">
        <v>76</v>
      </c>
      <c r="C155" s="33">
        <v>92844.54</v>
      </c>
      <c r="D155" s="33">
        <v>92844.54</v>
      </c>
      <c r="E155" s="39">
        <f t="shared" si="9"/>
        <v>100</v>
      </c>
    </row>
    <row r="156" spans="1:5" s="18" customFormat="1" ht="13.8" x14ac:dyDescent="0.25">
      <c r="A156" s="30" t="s">
        <v>265</v>
      </c>
      <c r="B156" s="36" t="s">
        <v>77</v>
      </c>
      <c r="C156" s="33">
        <v>49059</v>
      </c>
      <c r="D156" s="33">
        <v>49059</v>
      </c>
      <c r="E156" s="39">
        <f t="shared" si="9"/>
        <v>100</v>
      </c>
    </row>
    <row r="157" spans="1:5" s="18" customFormat="1" ht="41.4" x14ac:dyDescent="0.25">
      <c r="A157" s="30" t="s">
        <v>266</v>
      </c>
      <c r="B157" s="36" t="s">
        <v>78</v>
      </c>
      <c r="C157" s="33">
        <v>342</v>
      </c>
      <c r="D157" s="33">
        <v>342</v>
      </c>
      <c r="E157" s="39">
        <f t="shared" si="9"/>
        <v>100</v>
      </c>
    </row>
    <row r="158" spans="1:5" s="18" customFormat="1" ht="27.6" x14ac:dyDescent="0.25">
      <c r="A158" s="30" t="s">
        <v>267</v>
      </c>
      <c r="B158" s="36" t="s">
        <v>79</v>
      </c>
      <c r="C158" s="33">
        <v>1319.85</v>
      </c>
      <c r="D158" s="33">
        <v>1319.85</v>
      </c>
      <c r="E158" s="39">
        <f t="shared" si="9"/>
        <v>100</v>
      </c>
    </row>
    <row r="159" spans="1:5" s="18" customFormat="1" ht="13.8" x14ac:dyDescent="0.25">
      <c r="A159" s="29" t="s">
        <v>337</v>
      </c>
      <c r="B159" s="36" t="s">
        <v>336</v>
      </c>
      <c r="C159" s="33">
        <f>SUM(C160:C162)</f>
        <v>1935700</v>
      </c>
      <c r="D159" s="33">
        <f>SUM(D160:D162)</f>
        <v>1937356.78</v>
      </c>
      <c r="E159" s="39">
        <f t="shared" si="9"/>
        <v>100.09</v>
      </c>
    </row>
    <row r="160" spans="1:5" s="18" customFormat="1" ht="41.4" x14ac:dyDescent="0.25">
      <c r="A160" s="30" t="s">
        <v>268</v>
      </c>
      <c r="B160" s="36" t="s">
        <v>80</v>
      </c>
      <c r="C160" s="33">
        <v>1949372.55</v>
      </c>
      <c r="D160" s="33">
        <v>1951029.33</v>
      </c>
      <c r="E160" s="39">
        <f t="shared" si="9"/>
        <v>100.08</v>
      </c>
    </row>
    <row r="161" spans="1:5" s="18" customFormat="1" ht="27.6" x14ac:dyDescent="0.25">
      <c r="A161" s="30" t="s">
        <v>269</v>
      </c>
      <c r="B161" s="36" t="s">
        <v>81</v>
      </c>
      <c r="C161" s="33">
        <v>-13804.71</v>
      </c>
      <c r="D161" s="33">
        <v>-13804.71</v>
      </c>
      <c r="E161" s="39">
        <f t="shared" si="9"/>
        <v>100</v>
      </c>
    </row>
    <row r="162" spans="1:5" s="18" customFormat="1" ht="27.6" x14ac:dyDescent="0.25">
      <c r="A162" s="30" t="s">
        <v>270</v>
      </c>
      <c r="B162" s="36" t="s">
        <v>82</v>
      </c>
      <c r="C162" s="33">
        <v>132.16</v>
      </c>
      <c r="D162" s="33">
        <v>132.16</v>
      </c>
      <c r="E162" s="39">
        <f t="shared" si="9"/>
        <v>100</v>
      </c>
    </row>
    <row r="163" spans="1:5" s="18" customFormat="1" ht="13.8" x14ac:dyDescent="0.25">
      <c r="A163" s="29" t="s">
        <v>339</v>
      </c>
      <c r="B163" s="36" t="s">
        <v>338</v>
      </c>
      <c r="C163" s="33">
        <f>C164+C169</f>
        <v>14745500</v>
      </c>
      <c r="D163" s="33">
        <f>D164+D169</f>
        <v>14055229.609999999</v>
      </c>
      <c r="E163" s="39">
        <f t="shared" si="9"/>
        <v>95.32</v>
      </c>
    </row>
    <row r="164" spans="1:5" s="18" customFormat="1" ht="13.8" x14ac:dyDescent="0.25">
      <c r="A164" s="29" t="s">
        <v>341</v>
      </c>
      <c r="B164" s="36" t="s">
        <v>340</v>
      </c>
      <c r="C164" s="33">
        <f>SUM(C165:C168)</f>
        <v>7095500.0000000009</v>
      </c>
      <c r="D164" s="33">
        <f>SUM(D165:D168)</f>
        <v>5682213.5800000001</v>
      </c>
      <c r="E164" s="39">
        <f t="shared" si="9"/>
        <v>80.08</v>
      </c>
    </row>
    <row r="165" spans="1:5" s="18" customFormat="1" ht="41.4" x14ac:dyDescent="0.25">
      <c r="A165" s="30" t="s">
        <v>271</v>
      </c>
      <c r="B165" s="36" t="s">
        <v>83</v>
      </c>
      <c r="C165" s="33">
        <v>6987421.1900000004</v>
      </c>
      <c r="D165" s="33">
        <v>5573993.9299999997</v>
      </c>
      <c r="E165" s="39">
        <f t="shared" si="9"/>
        <v>79.77</v>
      </c>
    </row>
    <row r="166" spans="1:5" s="18" customFormat="1" ht="41.4" x14ac:dyDescent="0.25">
      <c r="A166" s="30" t="s">
        <v>272</v>
      </c>
      <c r="B166" s="36" t="s">
        <v>84</v>
      </c>
      <c r="C166" s="33">
        <v>120261.41</v>
      </c>
      <c r="D166" s="33">
        <v>120402.25</v>
      </c>
      <c r="E166" s="39">
        <f t="shared" si="9"/>
        <v>100.12</v>
      </c>
    </row>
    <row r="167" spans="1:5" s="18" customFormat="1" ht="41.4" x14ac:dyDescent="0.25">
      <c r="A167" s="30" t="s">
        <v>273</v>
      </c>
      <c r="B167" s="36" t="s">
        <v>85</v>
      </c>
      <c r="C167" s="33">
        <v>-12202.6</v>
      </c>
      <c r="D167" s="33">
        <v>-12202.6</v>
      </c>
      <c r="E167" s="39">
        <f t="shared" si="9"/>
        <v>100</v>
      </c>
    </row>
    <row r="168" spans="1:5" s="18" customFormat="1" ht="27.6" x14ac:dyDescent="0.25">
      <c r="A168" s="30" t="s">
        <v>274</v>
      </c>
      <c r="B168" s="36" t="s">
        <v>86</v>
      </c>
      <c r="C168" s="33">
        <v>20</v>
      </c>
      <c r="D168" s="33">
        <v>20</v>
      </c>
      <c r="E168" s="39">
        <f t="shared" si="9"/>
        <v>100</v>
      </c>
    </row>
    <row r="169" spans="1:5" s="18" customFormat="1" ht="13.8" x14ac:dyDescent="0.25">
      <c r="A169" s="29" t="s">
        <v>342</v>
      </c>
      <c r="B169" s="36" t="s">
        <v>343</v>
      </c>
      <c r="C169" s="33">
        <f>SUM(C170:C174)</f>
        <v>7649999.9999999991</v>
      </c>
      <c r="D169" s="33">
        <f>SUM(D170:D174)</f>
        <v>8373016.0300000003</v>
      </c>
      <c r="E169" s="39">
        <f t="shared" si="9"/>
        <v>109.45</v>
      </c>
    </row>
    <row r="170" spans="1:5" s="18" customFormat="1" ht="41.4" x14ac:dyDescent="0.25">
      <c r="A170" s="30" t="s">
        <v>275</v>
      </c>
      <c r="B170" s="36" t="s">
        <v>87</v>
      </c>
      <c r="C170" s="33">
        <v>6558645.8499999996</v>
      </c>
      <c r="D170" s="33">
        <v>6558605.8499999996</v>
      </c>
      <c r="E170" s="39">
        <f t="shared" si="9"/>
        <v>100</v>
      </c>
    </row>
    <row r="171" spans="1:5" s="18" customFormat="1" ht="27.6" x14ac:dyDescent="0.25">
      <c r="A171" s="30" t="s">
        <v>276</v>
      </c>
      <c r="B171" s="36" t="s">
        <v>88</v>
      </c>
      <c r="C171" s="33">
        <v>4834.87</v>
      </c>
      <c r="D171" s="33">
        <v>4834.87</v>
      </c>
      <c r="E171" s="39">
        <f t="shared" si="9"/>
        <v>100</v>
      </c>
    </row>
    <row r="172" spans="1:5" s="18" customFormat="1" ht="41.4" x14ac:dyDescent="0.25">
      <c r="A172" s="30" t="s">
        <v>277</v>
      </c>
      <c r="B172" s="36" t="s">
        <v>89</v>
      </c>
      <c r="C172" s="33">
        <v>1000</v>
      </c>
      <c r="D172" s="33">
        <v>1000</v>
      </c>
      <c r="E172" s="39">
        <f t="shared" si="9"/>
        <v>100</v>
      </c>
    </row>
    <row r="173" spans="1:5" s="18" customFormat="1" ht="41.4" x14ac:dyDescent="0.25">
      <c r="A173" s="30" t="s">
        <v>278</v>
      </c>
      <c r="B173" s="36" t="s">
        <v>90</v>
      </c>
      <c r="C173" s="33">
        <v>1041432.72</v>
      </c>
      <c r="D173" s="33">
        <v>1764483.24</v>
      </c>
      <c r="E173" s="39">
        <f t="shared" si="9"/>
        <v>169.43</v>
      </c>
    </row>
    <row r="174" spans="1:5" s="18" customFormat="1" ht="27.6" x14ac:dyDescent="0.25">
      <c r="A174" s="30" t="s">
        <v>279</v>
      </c>
      <c r="B174" s="36" t="s">
        <v>91</v>
      </c>
      <c r="C174" s="33">
        <v>44086.559999999998</v>
      </c>
      <c r="D174" s="33">
        <v>44092.07</v>
      </c>
      <c r="E174" s="39">
        <f t="shared" si="9"/>
        <v>100.01</v>
      </c>
    </row>
    <row r="175" spans="1:5" s="18" customFormat="1" ht="13.8" x14ac:dyDescent="0.25">
      <c r="A175" s="29" t="s">
        <v>344</v>
      </c>
      <c r="B175" s="36" t="s">
        <v>145</v>
      </c>
      <c r="C175" s="33">
        <f>C176</f>
        <v>1504138</v>
      </c>
      <c r="D175" s="33">
        <f>D176</f>
        <v>1650759.73</v>
      </c>
      <c r="E175" s="39">
        <f t="shared" si="9"/>
        <v>109.75</v>
      </c>
    </row>
    <row r="176" spans="1:5" s="18" customFormat="1" ht="27.6" x14ac:dyDescent="0.25">
      <c r="A176" s="29" t="s">
        <v>346</v>
      </c>
      <c r="B176" s="36" t="s">
        <v>345</v>
      </c>
      <c r="C176" s="33">
        <f>C177</f>
        <v>1504138</v>
      </c>
      <c r="D176" s="33">
        <f>D177</f>
        <v>1650759.73</v>
      </c>
      <c r="E176" s="39">
        <f t="shared" si="9"/>
        <v>109.75</v>
      </c>
    </row>
    <row r="177" spans="1:5" s="18" customFormat="1" ht="55.2" x14ac:dyDescent="0.25">
      <c r="A177" s="30" t="s">
        <v>280</v>
      </c>
      <c r="B177" s="36" t="s">
        <v>92</v>
      </c>
      <c r="C177" s="33">
        <v>1504138</v>
      </c>
      <c r="D177" s="33">
        <v>1650759.73</v>
      </c>
      <c r="E177" s="39">
        <f t="shared" si="9"/>
        <v>109.75</v>
      </c>
    </row>
    <row r="178" spans="1:5" s="18" customFormat="1" ht="27.6" x14ac:dyDescent="0.25">
      <c r="A178" s="29" t="s">
        <v>347</v>
      </c>
      <c r="B178" s="36" t="s">
        <v>348</v>
      </c>
      <c r="C178" s="33">
        <f>C179</f>
        <v>0</v>
      </c>
      <c r="D178" s="33">
        <f>D179</f>
        <v>35.049999999999997</v>
      </c>
      <c r="E178" s="39"/>
    </row>
    <row r="179" spans="1:5" s="18" customFormat="1" ht="13.8" x14ac:dyDescent="0.25">
      <c r="A179" s="29" t="s">
        <v>350</v>
      </c>
      <c r="B179" s="36" t="s">
        <v>349</v>
      </c>
      <c r="C179" s="33">
        <f>C180</f>
        <v>0</v>
      </c>
      <c r="D179" s="33">
        <f>D180</f>
        <v>35.049999999999997</v>
      </c>
      <c r="E179" s="39"/>
    </row>
    <row r="180" spans="1:5" s="18" customFormat="1" ht="27.6" x14ac:dyDescent="0.25">
      <c r="A180" s="30" t="s">
        <v>281</v>
      </c>
      <c r="B180" s="36" t="s">
        <v>93</v>
      </c>
      <c r="C180" s="33">
        <v>0</v>
      </c>
      <c r="D180" s="33">
        <v>35.049999999999997</v>
      </c>
      <c r="E180" s="39"/>
    </row>
    <row r="181" spans="1:5" s="18" customFormat="1" ht="13.8" x14ac:dyDescent="0.25">
      <c r="A181" s="29" t="s">
        <v>351</v>
      </c>
      <c r="B181" s="37" t="s">
        <v>159</v>
      </c>
      <c r="C181" s="33">
        <f>C182+C185</f>
        <v>84750.33</v>
      </c>
      <c r="D181" s="33">
        <f>D182+D185</f>
        <v>87319.26999999999</v>
      </c>
      <c r="E181" s="39">
        <f t="shared" si="9"/>
        <v>103.03</v>
      </c>
    </row>
    <row r="182" spans="1:5" s="18" customFormat="1" ht="13.8" x14ac:dyDescent="0.25">
      <c r="A182" s="29" t="s">
        <v>353</v>
      </c>
      <c r="B182" s="36" t="s">
        <v>352</v>
      </c>
      <c r="C182" s="33">
        <f>SUM(C183:C184)</f>
        <v>80670</v>
      </c>
      <c r="D182" s="33">
        <f>SUM(D183:D184)</f>
        <v>83319.26999999999</v>
      </c>
      <c r="E182" s="39">
        <f t="shared" si="9"/>
        <v>103.28</v>
      </c>
    </row>
    <row r="183" spans="1:5" s="18" customFormat="1" ht="41.4" x14ac:dyDescent="0.25">
      <c r="A183" s="30" t="s">
        <v>282</v>
      </c>
      <c r="B183" s="36" t="s">
        <v>94</v>
      </c>
      <c r="C183" s="33">
        <v>73231.03</v>
      </c>
      <c r="D183" s="33">
        <v>75430.289999999994</v>
      </c>
      <c r="E183" s="39">
        <f t="shared" si="9"/>
        <v>103</v>
      </c>
    </row>
    <row r="184" spans="1:5" s="18" customFormat="1" ht="55.2" x14ac:dyDescent="0.25">
      <c r="A184" s="30" t="s">
        <v>283</v>
      </c>
      <c r="B184" s="36" t="s">
        <v>95</v>
      </c>
      <c r="C184" s="33">
        <v>7438.97</v>
      </c>
      <c r="D184" s="33">
        <v>7888.98</v>
      </c>
      <c r="E184" s="39">
        <f t="shared" si="9"/>
        <v>106.05</v>
      </c>
    </row>
    <row r="185" spans="1:5" s="18" customFormat="1" ht="41.4" x14ac:dyDescent="0.25">
      <c r="A185" s="29" t="s">
        <v>355</v>
      </c>
      <c r="B185" s="36" t="s">
        <v>354</v>
      </c>
      <c r="C185" s="33">
        <f>C186</f>
        <v>4080.33</v>
      </c>
      <c r="D185" s="33">
        <f>D186</f>
        <v>4000</v>
      </c>
      <c r="E185" s="39">
        <f t="shared" si="9"/>
        <v>98.03</v>
      </c>
    </row>
    <row r="186" spans="1:5" s="18" customFormat="1" ht="55.2" x14ac:dyDescent="0.25">
      <c r="A186" s="30" t="s">
        <v>284</v>
      </c>
      <c r="B186" s="36" t="s">
        <v>96</v>
      </c>
      <c r="C186" s="33">
        <v>4080.33</v>
      </c>
      <c r="D186" s="33">
        <v>4000</v>
      </c>
      <c r="E186" s="39">
        <f t="shared" si="9"/>
        <v>98.03</v>
      </c>
    </row>
    <row r="187" spans="1:5" s="18" customFormat="1" ht="13.8" x14ac:dyDescent="0.25">
      <c r="A187" s="29" t="s">
        <v>308</v>
      </c>
      <c r="B187" s="37" t="s">
        <v>143</v>
      </c>
      <c r="C187" s="32">
        <f>C188</f>
        <v>-256400.64000000001</v>
      </c>
      <c r="D187" s="32">
        <f>D188</f>
        <v>-246400.64000000001</v>
      </c>
      <c r="E187" s="39">
        <f t="shared" ref="E187:E215" si="10">ROUND(D187/C187*100,2)</f>
        <v>96.1</v>
      </c>
    </row>
    <row r="188" spans="1:5" s="18" customFormat="1" ht="13.8" x14ac:dyDescent="0.25">
      <c r="A188" s="29" t="s">
        <v>309</v>
      </c>
      <c r="B188" s="37" t="s">
        <v>144</v>
      </c>
      <c r="C188" s="32">
        <f>C189</f>
        <v>-256400.64000000001</v>
      </c>
      <c r="D188" s="32">
        <f>D189</f>
        <v>-246400.64000000001</v>
      </c>
      <c r="E188" s="39">
        <f t="shared" si="10"/>
        <v>96.1</v>
      </c>
    </row>
    <row r="189" spans="1:5" s="18" customFormat="1" ht="13.8" x14ac:dyDescent="0.25">
      <c r="A189" s="29" t="s">
        <v>310</v>
      </c>
      <c r="B189" s="37" t="s">
        <v>159</v>
      </c>
      <c r="C189" s="32">
        <f>C190+C192+C194+C196</f>
        <v>-256400.64000000001</v>
      </c>
      <c r="D189" s="32">
        <f>D190+D192+D194+D196</f>
        <v>-246400.64000000001</v>
      </c>
      <c r="E189" s="39">
        <f t="shared" si="10"/>
        <v>96.1</v>
      </c>
    </row>
    <row r="190" spans="1:5" s="18" customFormat="1" ht="41.4" x14ac:dyDescent="0.25">
      <c r="A190" s="29" t="s">
        <v>312</v>
      </c>
      <c r="B190" s="38" t="s">
        <v>240</v>
      </c>
      <c r="C190" s="32">
        <f>C191</f>
        <v>30000</v>
      </c>
      <c r="D190" s="32">
        <f>D191</f>
        <v>30000</v>
      </c>
      <c r="E190" s="39">
        <f t="shared" si="10"/>
        <v>100</v>
      </c>
    </row>
    <row r="191" spans="1:5" s="18" customFormat="1" ht="55.2" x14ac:dyDescent="0.25">
      <c r="A191" s="30" t="s">
        <v>311</v>
      </c>
      <c r="B191" s="36" t="s">
        <v>49</v>
      </c>
      <c r="C191" s="33">
        <v>30000</v>
      </c>
      <c r="D191" s="33">
        <v>30000</v>
      </c>
      <c r="E191" s="39">
        <f t="shared" si="10"/>
        <v>100</v>
      </c>
    </row>
    <row r="192" spans="1:5" s="18" customFormat="1" ht="27.6" x14ac:dyDescent="0.25">
      <c r="A192" s="30" t="s">
        <v>320</v>
      </c>
      <c r="B192" s="36" t="s">
        <v>319</v>
      </c>
      <c r="C192" s="33">
        <f>C193</f>
        <v>-80869.039999999994</v>
      </c>
      <c r="D192" s="33">
        <f>D193</f>
        <v>-70869.039999999994</v>
      </c>
      <c r="E192" s="39">
        <f t="shared" si="10"/>
        <v>87.63</v>
      </c>
    </row>
    <row r="193" spans="1:5" s="18" customFormat="1" ht="55.2" x14ac:dyDescent="0.25">
      <c r="A193" s="30" t="s">
        <v>313</v>
      </c>
      <c r="B193" s="36" t="s">
        <v>97</v>
      </c>
      <c r="C193" s="33">
        <v>-80869.039999999994</v>
      </c>
      <c r="D193" s="33">
        <v>-70869.039999999994</v>
      </c>
      <c r="E193" s="39">
        <f t="shared" si="10"/>
        <v>87.63</v>
      </c>
    </row>
    <row r="194" spans="1:5" s="18" customFormat="1" ht="41.4" x14ac:dyDescent="0.25">
      <c r="A194" s="30" t="s">
        <v>318</v>
      </c>
      <c r="B194" s="36" t="s">
        <v>301</v>
      </c>
      <c r="C194" s="33">
        <f>C195</f>
        <v>1797.13</v>
      </c>
      <c r="D194" s="33">
        <f>D195</f>
        <v>1797.13</v>
      </c>
      <c r="E194" s="39">
        <f t="shared" si="10"/>
        <v>100</v>
      </c>
    </row>
    <row r="195" spans="1:5" s="18" customFormat="1" ht="69" x14ac:dyDescent="0.25">
      <c r="A195" s="30" t="s">
        <v>314</v>
      </c>
      <c r="B195" s="36" t="s">
        <v>98</v>
      </c>
      <c r="C195" s="33">
        <v>1797.13</v>
      </c>
      <c r="D195" s="33">
        <v>1797.13</v>
      </c>
      <c r="E195" s="39">
        <f t="shared" si="10"/>
        <v>100</v>
      </c>
    </row>
    <row r="196" spans="1:5" s="18" customFormat="1" ht="13.8" x14ac:dyDescent="0.25">
      <c r="A196" s="30" t="s">
        <v>316</v>
      </c>
      <c r="B196" s="36" t="s">
        <v>164</v>
      </c>
      <c r="C196" s="33">
        <f>C197</f>
        <v>-207328.73</v>
      </c>
      <c r="D196" s="33">
        <f>D197</f>
        <v>-207328.73</v>
      </c>
      <c r="E196" s="39">
        <f t="shared" si="10"/>
        <v>100</v>
      </c>
    </row>
    <row r="197" spans="1:5" s="19" customFormat="1" ht="27.6" x14ac:dyDescent="0.25">
      <c r="A197" s="30" t="s">
        <v>317</v>
      </c>
      <c r="B197" s="36" t="s">
        <v>21</v>
      </c>
      <c r="C197" s="33">
        <f>C198</f>
        <v>-207328.73</v>
      </c>
      <c r="D197" s="33">
        <f>D198</f>
        <v>-207328.73</v>
      </c>
      <c r="E197" s="39">
        <f t="shared" si="10"/>
        <v>100</v>
      </c>
    </row>
    <row r="198" spans="1:5" s="18" customFormat="1" ht="41.4" x14ac:dyDescent="0.25">
      <c r="A198" s="30" t="s">
        <v>315</v>
      </c>
      <c r="B198" s="36" t="s">
        <v>99</v>
      </c>
      <c r="C198" s="33">
        <v>-207328.73</v>
      </c>
      <c r="D198" s="33">
        <v>-207328.73</v>
      </c>
      <c r="E198" s="39">
        <f t="shared" si="10"/>
        <v>100</v>
      </c>
    </row>
    <row r="199" spans="1:5" s="18" customFormat="1" ht="13.8" x14ac:dyDescent="0.25">
      <c r="A199" s="29" t="s">
        <v>303</v>
      </c>
      <c r="B199" s="37" t="s">
        <v>143</v>
      </c>
      <c r="C199" s="32">
        <f t="shared" ref="C199:D202" si="11">C200</f>
        <v>15000</v>
      </c>
      <c r="D199" s="32">
        <f t="shared" si="11"/>
        <v>15000</v>
      </c>
      <c r="E199" s="39">
        <f t="shared" si="10"/>
        <v>100</v>
      </c>
    </row>
    <row r="200" spans="1:5" s="18" customFormat="1" ht="13.8" x14ac:dyDescent="0.25">
      <c r="A200" s="29" t="s">
        <v>304</v>
      </c>
      <c r="B200" s="37" t="s">
        <v>144</v>
      </c>
      <c r="C200" s="32">
        <f t="shared" si="11"/>
        <v>15000</v>
      </c>
      <c r="D200" s="32">
        <f t="shared" si="11"/>
        <v>15000</v>
      </c>
      <c r="E200" s="39">
        <f t="shared" si="10"/>
        <v>100</v>
      </c>
    </row>
    <row r="201" spans="1:5" s="18" customFormat="1" ht="13.8" x14ac:dyDescent="0.25">
      <c r="A201" s="29" t="s">
        <v>305</v>
      </c>
      <c r="B201" s="37" t="s">
        <v>159</v>
      </c>
      <c r="C201" s="32">
        <f t="shared" si="11"/>
        <v>15000</v>
      </c>
      <c r="D201" s="32">
        <f t="shared" si="11"/>
        <v>15000</v>
      </c>
      <c r="E201" s="39">
        <f t="shared" si="10"/>
        <v>100</v>
      </c>
    </row>
    <row r="202" spans="1:5" s="18" customFormat="1" ht="69" x14ac:dyDescent="0.25">
      <c r="A202" s="29" t="s">
        <v>307</v>
      </c>
      <c r="B202" s="38" t="s">
        <v>242</v>
      </c>
      <c r="C202" s="32">
        <f t="shared" si="11"/>
        <v>15000</v>
      </c>
      <c r="D202" s="32">
        <f t="shared" si="11"/>
        <v>15000</v>
      </c>
      <c r="E202" s="39">
        <f t="shared" si="10"/>
        <v>100</v>
      </c>
    </row>
    <row r="203" spans="1:5" s="18" customFormat="1" ht="41.4" x14ac:dyDescent="0.25">
      <c r="A203" s="30" t="s">
        <v>306</v>
      </c>
      <c r="B203" s="36" t="s">
        <v>100</v>
      </c>
      <c r="C203" s="33">
        <v>15000</v>
      </c>
      <c r="D203" s="33">
        <v>15000</v>
      </c>
      <c r="E203" s="39">
        <f t="shared" si="10"/>
        <v>100</v>
      </c>
    </row>
    <row r="204" spans="1:5" s="18" customFormat="1" ht="13.8" x14ac:dyDescent="0.25">
      <c r="A204" s="29" t="s">
        <v>297</v>
      </c>
      <c r="B204" s="37" t="s">
        <v>143</v>
      </c>
      <c r="C204" s="32">
        <f t="shared" ref="C204:D207" si="12">C205</f>
        <v>85186.2</v>
      </c>
      <c r="D204" s="32">
        <f t="shared" si="12"/>
        <v>83744.350000000006</v>
      </c>
      <c r="E204" s="39">
        <f t="shared" si="10"/>
        <v>98.31</v>
      </c>
    </row>
    <row r="205" spans="1:5" s="18" customFormat="1" ht="13.8" x14ac:dyDescent="0.25">
      <c r="A205" s="29" t="s">
        <v>298</v>
      </c>
      <c r="B205" s="37" t="s">
        <v>144</v>
      </c>
      <c r="C205" s="32">
        <f t="shared" si="12"/>
        <v>85186.2</v>
      </c>
      <c r="D205" s="32">
        <f t="shared" si="12"/>
        <v>83744.350000000006</v>
      </c>
      <c r="E205" s="39">
        <f t="shared" si="10"/>
        <v>98.31</v>
      </c>
    </row>
    <row r="206" spans="1:5" s="18" customFormat="1" ht="13.8" x14ac:dyDescent="0.25">
      <c r="A206" s="29" t="s">
        <v>299</v>
      </c>
      <c r="B206" s="37" t="s">
        <v>159</v>
      </c>
      <c r="C206" s="32">
        <f t="shared" si="12"/>
        <v>85186.2</v>
      </c>
      <c r="D206" s="32">
        <f t="shared" si="12"/>
        <v>83744.350000000006</v>
      </c>
      <c r="E206" s="39">
        <f t="shared" si="10"/>
        <v>98.31</v>
      </c>
    </row>
    <row r="207" spans="1:5" s="18" customFormat="1" ht="41.4" x14ac:dyDescent="0.25">
      <c r="A207" s="29" t="s">
        <v>300</v>
      </c>
      <c r="B207" s="36" t="s">
        <v>301</v>
      </c>
      <c r="C207" s="32">
        <f t="shared" si="12"/>
        <v>85186.2</v>
      </c>
      <c r="D207" s="32">
        <f t="shared" si="12"/>
        <v>83744.350000000006</v>
      </c>
      <c r="E207" s="39">
        <f t="shared" si="10"/>
        <v>98.31</v>
      </c>
    </row>
    <row r="208" spans="1:5" s="18" customFormat="1" ht="69" x14ac:dyDescent="0.25">
      <c r="A208" s="30" t="s">
        <v>302</v>
      </c>
      <c r="B208" s="36" t="s">
        <v>98</v>
      </c>
      <c r="C208" s="33">
        <v>85186.2</v>
      </c>
      <c r="D208" s="33">
        <v>83744.350000000006</v>
      </c>
      <c r="E208" s="39">
        <f t="shared" si="10"/>
        <v>98.31</v>
      </c>
    </row>
    <row r="209" spans="1:5" s="18" customFormat="1" ht="13.8" x14ac:dyDescent="0.25">
      <c r="A209" s="29" t="s">
        <v>291</v>
      </c>
      <c r="B209" s="37" t="s">
        <v>143</v>
      </c>
      <c r="C209" s="32">
        <f t="shared" ref="C209:D213" si="13">C210</f>
        <v>20000</v>
      </c>
      <c r="D209" s="32">
        <f t="shared" si="13"/>
        <v>20000</v>
      </c>
      <c r="E209" s="39">
        <f t="shared" si="10"/>
        <v>100</v>
      </c>
    </row>
    <row r="210" spans="1:5" s="18" customFormat="1" ht="13.8" x14ac:dyDescent="0.25">
      <c r="A210" s="29" t="s">
        <v>292</v>
      </c>
      <c r="B210" s="37" t="s">
        <v>144</v>
      </c>
      <c r="C210" s="32">
        <f t="shared" si="13"/>
        <v>20000</v>
      </c>
      <c r="D210" s="32">
        <f t="shared" si="13"/>
        <v>20000</v>
      </c>
      <c r="E210" s="39">
        <f t="shared" si="10"/>
        <v>100</v>
      </c>
    </row>
    <row r="211" spans="1:5" s="18" customFormat="1" ht="13.8" x14ac:dyDescent="0.25">
      <c r="A211" s="29" t="s">
        <v>293</v>
      </c>
      <c r="B211" s="37" t="s">
        <v>159</v>
      </c>
      <c r="C211" s="32">
        <f t="shared" si="13"/>
        <v>20000</v>
      </c>
      <c r="D211" s="32">
        <f t="shared" si="13"/>
        <v>20000</v>
      </c>
      <c r="E211" s="39">
        <f t="shared" si="10"/>
        <v>100</v>
      </c>
    </row>
    <row r="212" spans="1:5" s="18" customFormat="1" ht="41.4" x14ac:dyDescent="0.25">
      <c r="A212" s="29" t="s">
        <v>295</v>
      </c>
      <c r="B212" s="36" t="s">
        <v>247</v>
      </c>
      <c r="C212" s="32">
        <f t="shared" si="13"/>
        <v>20000</v>
      </c>
      <c r="D212" s="32">
        <f t="shared" si="13"/>
        <v>20000</v>
      </c>
      <c r="E212" s="39">
        <f t="shared" si="10"/>
        <v>100</v>
      </c>
    </row>
    <row r="213" spans="1:5" s="18" customFormat="1" ht="41.4" x14ac:dyDescent="0.25">
      <c r="A213" s="29" t="s">
        <v>296</v>
      </c>
      <c r="B213" s="36" t="s">
        <v>101</v>
      </c>
      <c r="C213" s="32">
        <f t="shared" si="13"/>
        <v>20000</v>
      </c>
      <c r="D213" s="32">
        <f t="shared" si="13"/>
        <v>20000</v>
      </c>
      <c r="E213" s="39">
        <f t="shared" si="10"/>
        <v>100</v>
      </c>
    </row>
    <row r="214" spans="1:5" s="18" customFormat="1" ht="41.4" x14ac:dyDescent="0.25">
      <c r="A214" s="30" t="s">
        <v>294</v>
      </c>
      <c r="B214" s="36" t="s">
        <v>101</v>
      </c>
      <c r="C214" s="33">
        <v>20000</v>
      </c>
      <c r="D214" s="33">
        <v>20000</v>
      </c>
      <c r="E214" s="39">
        <f t="shared" si="10"/>
        <v>100</v>
      </c>
    </row>
    <row r="215" spans="1:5" s="20" customFormat="1" ht="13.8" x14ac:dyDescent="0.25">
      <c r="A215" s="28"/>
      <c r="B215" s="43" t="s">
        <v>373</v>
      </c>
      <c r="C215" s="39">
        <f>C8+C63+C71+C98+C106+C116+C122+C187+C199+C204+C209</f>
        <v>1740408370.5300002</v>
      </c>
      <c r="D215" s="39">
        <f>D8+D63+D71+D98+D106+D116+D122+D187+D199+D204+D209</f>
        <v>1741461892.8899996</v>
      </c>
      <c r="E215" s="39">
        <f t="shared" si="10"/>
        <v>100.06</v>
      </c>
    </row>
    <row r="216" spans="1:5" s="18" customFormat="1" ht="13.8" x14ac:dyDescent="0.25">
      <c r="A216" s="21"/>
      <c r="C216" s="22"/>
      <c r="D216" s="22"/>
      <c r="E216" s="20"/>
    </row>
    <row r="217" spans="1:5" s="18" customFormat="1" ht="13.8" x14ac:dyDescent="0.25">
      <c r="A217" s="21"/>
      <c r="C217" s="22"/>
      <c r="D217" s="22"/>
      <c r="E217" s="20"/>
    </row>
    <row r="218" spans="1:5" s="18" customFormat="1" ht="13.8" x14ac:dyDescent="0.25">
      <c r="A218" s="21"/>
      <c r="C218" s="22"/>
      <c r="D218" s="22"/>
      <c r="E218" s="20"/>
    </row>
    <row r="219" spans="1:5" s="18" customFormat="1" ht="13.8" x14ac:dyDescent="0.25">
      <c r="A219" s="21"/>
      <c r="C219" s="22"/>
      <c r="D219" s="22"/>
      <c r="E219" s="20"/>
    </row>
    <row r="220" spans="1:5" s="18" customFormat="1" ht="13.8" x14ac:dyDescent="0.25">
      <c r="A220" s="21"/>
      <c r="C220" s="22"/>
      <c r="D220" s="22"/>
      <c r="E220" s="20"/>
    </row>
    <row r="221" spans="1:5" s="18" customFormat="1" ht="13.8" x14ac:dyDescent="0.25">
      <c r="A221" s="21"/>
      <c r="C221" s="22"/>
      <c r="D221" s="22"/>
      <c r="E221" s="20"/>
    </row>
    <row r="222" spans="1:5" s="18" customFormat="1" ht="13.8" x14ac:dyDescent="0.25">
      <c r="A222" s="21"/>
      <c r="C222" s="22"/>
      <c r="D222" s="22"/>
      <c r="E222" s="20"/>
    </row>
  </sheetData>
  <mergeCells count="1">
    <mergeCell ref="A5:E5"/>
  </mergeCells>
  <pageMargins left="1.3779527559055118" right="0.39370078740157483" top="0.39370078740157483" bottom="0.78740157480314965" header="0.51181102362204722" footer="0.51181102362204722"/>
  <pageSetup paperSize="9" scale="50" fitToHeight="2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1-2019</vt:lpstr>
      <vt:lpstr>'1-2019'!Заголовки_для_печати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Finansist-13</dc:creator>
  <cp:lastModifiedBy>Колтырина Яна Евгеньевна</cp:lastModifiedBy>
  <cp:lastPrinted>2020-03-13T13:26:15Z</cp:lastPrinted>
  <dcterms:created xsi:type="dcterms:W3CDTF">2020-02-25T11:47:10Z</dcterms:created>
  <dcterms:modified xsi:type="dcterms:W3CDTF">2020-07-03T04:31:45Z</dcterms:modified>
</cp:coreProperties>
</file>