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Таблица 1 " sheetId="12" r:id="rId1"/>
    <sheet name="Таблица 2" sheetId="11" r:id="rId2"/>
  </sheets>
  <definedNames>
    <definedName name="_xlnm.Print_Titles" localSheetId="1">'Таблица 2'!$6:$9</definedName>
    <definedName name="_xlnm.Print_Area" localSheetId="1">'Таблица 2'!$A$1:$Q$45</definedName>
  </definedNames>
  <calcPr calcId="144525"/>
</workbook>
</file>

<file path=xl/calcChain.xml><?xml version="1.0" encoding="utf-8"?>
<calcChain xmlns="http://schemas.openxmlformats.org/spreadsheetml/2006/main">
  <c r="F20" i="12" l="1"/>
  <c r="K23" i="11" l="1"/>
  <c r="L23" i="11"/>
  <c r="M23" i="11"/>
  <c r="K22" i="11"/>
  <c r="K20" i="11" s="1"/>
  <c r="L22" i="11"/>
  <c r="L20" i="11" s="1"/>
  <c r="M22" i="11"/>
  <c r="M15" i="11"/>
  <c r="L15" i="11"/>
  <c r="K15" i="11"/>
  <c r="M20" i="11" l="1"/>
  <c r="H22" i="12"/>
  <c r="Q40" i="11"/>
  <c r="P40" i="11"/>
  <c r="M40" i="11"/>
  <c r="L40" i="11"/>
  <c r="I40" i="11"/>
  <c r="H40" i="11"/>
  <c r="Q39" i="11"/>
  <c r="P39" i="11"/>
  <c r="O39" i="11"/>
  <c r="M39" i="11"/>
  <c r="L39" i="11"/>
  <c r="K39" i="11"/>
  <c r="Q38" i="11"/>
  <c r="N38" i="11"/>
  <c r="M38" i="11"/>
  <c r="L38" i="11"/>
  <c r="H38" i="11"/>
  <c r="G38" i="11"/>
  <c r="P37" i="11"/>
  <c r="O37" i="11"/>
  <c r="N37" i="11"/>
  <c r="L37" i="11"/>
  <c r="K37" i="11"/>
  <c r="J37" i="11"/>
  <c r="H37" i="11"/>
  <c r="G37" i="11"/>
  <c r="F39" i="11"/>
  <c r="Q34" i="11"/>
  <c r="P34" i="11"/>
  <c r="O34" i="11"/>
  <c r="M34" i="11"/>
  <c r="L34" i="11"/>
  <c r="K34" i="11"/>
  <c r="I34" i="11"/>
  <c r="H34" i="11"/>
  <c r="G34" i="11"/>
  <c r="Q33" i="11"/>
  <c r="P33" i="11"/>
  <c r="O33" i="11"/>
  <c r="M33" i="11"/>
  <c r="L33" i="11"/>
  <c r="K33" i="11"/>
  <c r="F33" i="11"/>
  <c r="N32" i="11"/>
  <c r="M32" i="11"/>
  <c r="H32" i="11"/>
  <c r="G32" i="11"/>
  <c r="P31" i="11"/>
  <c r="O31" i="11"/>
  <c r="L31" i="11"/>
  <c r="K31" i="11"/>
  <c r="H31" i="11"/>
  <c r="G31" i="11"/>
  <c r="Q24" i="11"/>
  <c r="P24" i="11"/>
  <c r="O24" i="11"/>
  <c r="O40" i="11" s="1"/>
  <c r="N24" i="11"/>
  <c r="N34" i="11" s="1"/>
  <c r="M24" i="11"/>
  <c r="L24" i="11"/>
  <c r="K24" i="11"/>
  <c r="K40" i="11" s="1"/>
  <c r="J24" i="11"/>
  <c r="J34" i="11" s="1"/>
  <c r="I24" i="11"/>
  <c r="H24" i="11"/>
  <c r="G24" i="11"/>
  <c r="G40" i="11" s="1"/>
  <c r="F24" i="11"/>
  <c r="F40" i="11" s="1"/>
  <c r="Q23" i="11"/>
  <c r="P23" i="11"/>
  <c r="O23" i="11"/>
  <c r="N23" i="11"/>
  <c r="H23" i="12" s="1"/>
  <c r="J23" i="11"/>
  <c r="J39" i="11" s="1"/>
  <c r="I23" i="11"/>
  <c r="I39" i="11" s="1"/>
  <c r="H23" i="11"/>
  <c r="H39" i="11" s="1"/>
  <c r="G23" i="11"/>
  <c r="G39" i="11" s="1"/>
  <c r="F23" i="11"/>
  <c r="Q22" i="11"/>
  <c r="Q32" i="11" s="1"/>
  <c r="P22" i="11"/>
  <c r="P38" i="11" s="1"/>
  <c r="O22" i="11"/>
  <c r="O38" i="11" s="1"/>
  <c r="O36" i="11" s="1"/>
  <c r="N22" i="11"/>
  <c r="L32" i="11"/>
  <c r="J22" i="11"/>
  <c r="J32" i="11" s="1"/>
  <c r="I22" i="11"/>
  <c r="I20" i="11" s="1"/>
  <c r="H22" i="11"/>
  <c r="G22" i="11"/>
  <c r="F22" i="11"/>
  <c r="F38" i="11" s="1"/>
  <c r="Q21" i="11"/>
  <c r="Q37" i="11" s="1"/>
  <c r="Q36" i="11" s="1"/>
  <c r="P21" i="11"/>
  <c r="O21" i="11"/>
  <c r="N21" i="11"/>
  <c r="N31" i="11" s="1"/>
  <c r="M21" i="11"/>
  <c r="M37" i="11" s="1"/>
  <c r="L21" i="11"/>
  <c r="K21" i="11"/>
  <c r="J21" i="11"/>
  <c r="J31" i="11" s="1"/>
  <c r="I21" i="11"/>
  <c r="I37" i="11" s="1"/>
  <c r="H21" i="11"/>
  <c r="G21" i="11"/>
  <c r="F21" i="11"/>
  <c r="F37" i="11" s="1"/>
  <c r="E16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4" i="11"/>
  <c r="E13" i="11"/>
  <c r="E12" i="11"/>
  <c r="E11" i="11"/>
  <c r="N30" i="11" l="1"/>
  <c r="H20" i="12"/>
  <c r="O32" i="11"/>
  <c r="O30" i="11" s="1"/>
  <c r="G33" i="11"/>
  <c r="G30" i="11" s="1"/>
  <c r="E34" i="11"/>
  <c r="G36" i="11"/>
  <c r="I31" i="11"/>
  <c r="M31" i="11"/>
  <c r="M30" i="11" s="1"/>
  <c r="Q31" i="11"/>
  <c r="Q30" i="11" s="1"/>
  <c r="I32" i="11"/>
  <c r="P32" i="11"/>
  <c r="P30" i="11" s="1"/>
  <c r="H33" i="11"/>
  <c r="H30" i="11" s="1"/>
  <c r="H36" i="11"/>
  <c r="P36" i="11"/>
  <c r="I38" i="11"/>
  <c r="I36" i="11" s="1"/>
  <c r="J40" i="11"/>
  <c r="N40" i="11"/>
  <c r="E40" i="11" s="1"/>
  <c r="D24" i="12"/>
  <c r="F31" i="11"/>
  <c r="F32" i="11"/>
  <c r="I33" i="11"/>
  <c r="E33" i="11" s="1"/>
  <c r="N33" i="11"/>
  <c r="F34" i="11"/>
  <c r="N39" i="11"/>
  <c r="E39" i="11" s="1"/>
  <c r="N36" i="11"/>
  <c r="E10" i="11"/>
  <c r="M36" i="11"/>
  <c r="J38" i="11"/>
  <c r="J36" i="11" s="1"/>
  <c r="J20" i="11"/>
  <c r="J33" i="11"/>
  <c r="J30" i="11"/>
  <c r="L30" i="11"/>
  <c r="G20" i="12"/>
  <c r="L36" i="11"/>
  <c r="K32" i="11"/>
  <c r="K30" i="11" s="1"/>
  <c r="K38" i="11"/>
  <c r="K36" i="11"/>
  <c r="E20" i="12"/>
  <c r="F36" i="11"/>
  <c r="F20" i="11"/>
  <c r="G20" i="11"/>
  <c r="H20" i="11"/>
  <c r="E31" i="11" l="1"/>
  <c r="E38" i="11"/>
  <c r="F30" i="11"/>
  <c r="I30" i="11"/>
  <c r="D20" i="12"/>
  <c r="E32" i="11"/>
  <c r="E30" i="11" s="1"/>
  <c r="E23" i="11"/>
  <c r="E18" i="11"/>
  <c r="E37" i="11" l="1"/>
  <c r="E36" i="11" s="1"/>
  <c r="F15" i="11" l="1"/>
  <c r="G15" i="11" l="1"/>
  <c r="H15" i="11"/>
  <c r="I15" i="11"/>
  <c r="J15" i="11"/>
  <c r="N15" i="11"/>
  <c r="O15" i="11"/>
  <c r="P15" i="11"/>
  <c r="Q15" i="11"/>
  <c r="E17" i="11"/>
  <c r="E19" i="11"/>
  <c r="E21" i="11"/>
  <c r="E26" i="11"/>
  <c r="E27" i="11"/>
  <c r="E28" i="11"/>
  <c r="E29" i="11"/>
  <c r="E42" i="11"/>
  <c r="E43" i="11"/>
  <c r="E44" i="11"/>
  <c r="E45" i="11"/>
  <c r="E15" i="11" l="1"/>
  <c r="E22" i="11"/>
  <c r="E20" i="11" s="1"/>
  <c r="N20" i="11"/>
  <c r="Q20" i="11"/>
  <c r="E24" i="11"/>
  <c r="P20" i="11"/>
  <c r="O20" i="11"/>
  <c r="Q41" i="11" l="1"/>
  <c r="P41" i="11"/>
  <c r="O41" i="11"/>
  <c r="N41" i="11"/>
  <c r="M41" i="11"/>
  <c r="L41" i="11"/>
  <c r="K41" i="11"/>
  <c r="J41" i="11"/>
  <c r="I41" i="11"/>
  <c r="H41" i="11"/>
  <c r="G41" i="11"/>
  <c r="F41" i="11"/>
  <c r="E41" i="11" l="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 l="1"/>
</calcChain>
</file>

<file path=xl/sharedStrings.xml><?xml version="1.0" encoding="utf-8"?>
<sst xmlns="http://schemas.openxmlformats.org/spreadsheetml/2006/main" count="135" uniqueCount="67">
  <si>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</si>
  <si>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</si>
  <si>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</si>
  <si>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</si>
  <si>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</si>
  <si>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</si>
  <si>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Ответственный исполнитель</t>
  </si>
  <si>
    <t>всего</t>
  </si>
  <si>
    <t>Ответственный исполнитель/соисполнитель</t>
  </si>
  <si>
    <t>Таблица 2</t>
  </si>
  <si>
    <t>Финансовые затраты на реализацию (руб.)</t>
  </si>
  <si>
    <t>Всего по муниципальной программе:</t>
  </si>
  <si>
    <t>Инвестиции в объекты муниципальной собственности</t>
  </si>
  <si>
    <t>Прочие расходы</t>
  </si>
  <si>
    <t>В том числе:</t>
  </si>
  <si>
    <t>Номер структурного элемента (основного мероприятия)</t>
  </si>
  <si>
    <t>Структурные элементы (основные мероприятия) муниципальной программы (их связь с целевыми показателями муниципальной программы)</t>
  </si>
  <si>
    <t>Соисполнитель</t>
  </si>
  <si>
    <t xml:space="preserve">Осуществление предупредительных мер по сокращению производственного травматизма </t>
  </si>
  <si>
    <t xml:space="preserve">Повышение квалификации руководителей и специалистов по охране труда </t>
  </si>
  <si>
    <t>Распределение финансовых ресурсов муниципальной программы</t>
  </si>
  <si>
    <t>Сектор по социальным вопросам администрации города Покачи</t>
  </si>
  <si>
    <t>Таблица 1</t>
  </si>
  <si>
    <t>Паспорт муниципальной программы</t>
  </si>
  <si>
    <t>Наименование муниципальной программы</t>
  </si>
  <si>
    <t xml:space="preserve">Улучшение условий и охраны труда в городе Покачи
</t>
  </si>
  <si>
    <t>Сроки реализации муниципальной программы</t>
  </si>
  <si>
    <t>2019-2030 годы</t>
  </si>
  <si>
    <t>Куратор муниципальной программы</t>
  </si>
  <si>
    <t>Заместитель главы города Покачи</t>
  </si>
  <si>
    <t>Ответственный исполнитель муниципальной программы</t>
  </si>
  <si>
    <t>Соисполнители муниципальной программы</t>
  </si>
  <si>
    <t>Национальная цель</t>
  </si>
  <si>
    <t>-</t>
  </si>
  <si>
    <t>Цель муниципальной программы</t>
  </si>
  <si>
    <t xml:space="preserve">Улучшение условий и охраны труда у работодателей, расположенных на территории города Покачи и, как следствие, снижение уровня производственного травматизма и профессиональной заболеваемости
</t>
  </si>
  <si>
    <t>Задача муниципальной программы</t>
  </si>
  <si>
    <t xml:space="preserve"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
</t>
  </si>
  <si>
    <t>Подпрограммы</t>
  </si>
  <si>
    <t xml:space="preserve">1. Осуществление предупредительных мер по сокращению производственного травматизма.
2. Повышение квалификации руководителей и специалистов по охране труда.
</t>
  </si>
  <si>
    <t>Целевые показатели муниципальной программы</t>
  </si>
  <si>
    <t>№ п/п</t>
  </si>
  <si>
    <t>Наименование целевого показателя</t>
  </si>
  <si>
    <t>Документ - основание</t>
  </si>
  <si>
    <t>Целевые значения по годам</t>
  </si>
  <si>
    <t>Базовое значение</t>
  </si>
  <si>
    <t>2024</t>
  </si>
  <si>
    <t>2025</t>
  </si>
  <si>
    <t>2026</t>
  </si>
  <si>
    <t>На момент окончания реализации муниципальной программы (2030)</t>
  </si>
  <si>
    <t>Ответственный исполнитель/соисполнитель за достижение показателя</t>
  </si>
  <si>
    <t>1. Увеличение доли рабочих мест в муниципальных учреждениях, на которых проведена специальная оценка условий труда с 92,9 до 100%.</t>
  </si>
  <si>
    <t>Постановление Правительства Ханты-Мансийского автономного округа - Югры от 31.10.2021 №468-п «О государственной программе Ханты-Мансийского автономного округа - Югры «Развитие образования»</t>
  </si>
  <si>
    <t>Увеличение доли руководителей и специалистов муниципальных учреждений города, прошедших обучение и проверку знаний требований охраны труда в обучающих организациях с 72,6 до 100%.</t>
  </si>
  <si>
    <t>Параметры финансового обеспечения муниципальной программы</t>
  </si>
  <si>
    <t>Расходы по годам (рублей)</t>
  </si>
  <si>
    <t>Всего (2019-2030)</t>
  </si>
  <si>
    <t>Параметры финансового обеспечения региональных проектов, проектов Ханты-Мансийского автономного округа-Югры реализуемых в городе Покачи</t>
  </si>
  <si>
    <t>Объем налоговых расходов муниципального образования</t>
  </si>
  <si>
    <t>2027</t>
  </si>
  <si>
    <t>2028-2030</t>
  </si>
  <si>
    <t>2023</t>
  </si>
  <si>
    <t>2027-2030</t>
  </si>
  <si>
    <t>Портфель проектов  (срок реализации дд.мм.гг-дд.мм.гггг)</t>
  </si>
  <si>
    <t>Региональный проект (срок реализации дд.мм.гг-дд.мм.гггг)</t>
  </si>
  <si>
    <t>Приложение 1
к постановлению администрации города Покачи 
от 15.03.2024 № 212</t>
  </si>
  <si>
    <t>Приложение 2
к постановлению администрации города Покачи 
от 15.03.2024 №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</si>
</sst>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#,##0.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165" fontId="0" fillId="0" borderId="0"/>
    <xf numFmtId="16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</cellStyleXfs>
  <cellXfs count="173">
    <xf numFmtId="165" fontId="0" fillId="0" borderId="0" xfId="0"/>
    <xf numFmtId="165" fontId="1" fillId="0" borderId="0" xfId="3" applyFont="1" applyFill="1"/>
    <xf numFmtId="49" fontId="4" fillId="0" borderId="1" xfId="3" applyNumberFormat="1" applyFont="1" applyFill="1" applyBorder="1" applyAlignment="1">
      <alignment horizontal="center" vertical="center"/>
    </xf>
    <xf numFmtId="165" fontId="3" fillId="0" borderId="1" xfId="3" applyFont="1" applyFill="1" applyBorder="1" applyAlignment="1"/>
    <xf numFmtId="165" fontId="3" fillId="0" borderId="1" xfId="3" applyFont="1" applyFill="1" applyBorder="1" applyAlignment="1">
      <alignment wrapText="1"/>
    </xf>
    <xf numFmtId="165" fontId="5" fillId="0" borderId="0" xfId="3" applyFont="1" applyFill="1"/>
    <xf numFmtId="165" fontId="6" fillId="0" borderId="0" xfId="3" applyFont="1" applyFill="1"/>
    <xf numFmtId="165" fontId="3" fillId="0" borderId="5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center" vertical="center"/>
    </xf>
    <xf numFmtId="165" fontId="7" fillId="0" borderId="4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8" fillId="0" borderId="0" xfId="0" applyFont="1" applyFill="1"/>
    <xf numFmtId="165" fontId="2" fillId="0" borderId="0" xfId="3" applyFont="1" applyFill="1"/>
    <xf numFmtId="4" fontId="3" fillId="0" borderId="1" xfId="3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165" fontId="3" fillId="0" borderId="0" xfId="3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1" xfId="3" applyNumberFormat="1" applyFont="1" applyFill="1" applyBorder="1" applyAlignment="1"/>
    <xf numFmtId="4" fontId="4" fillId="0" borderId="1" xfId="3" applyNumberFormat="1" applyFont="1" applyFill="1" applyBorder="1" applyAlignment="1"/>
    <xf numFmtId="4" fontId="3" fillId="0" borderId="1" xfId="1" applyNumberFormat="1" applyFont="1" applyFill="1" applyBorder="1" applyAlignment="1"/>
    <xf numFmtId="4" fontId="4" fillId="0" borderId="1" xfId="1" applyNumberFormat="1" applyFont="1" applyFill="1" applyBorder="1" applyAlignment="1"/>
    <xf numFmtId="165" fontId="1" fillId="0" borderId="0" xfId="0" applyFont="1"/>
    <xf numFmtId="165" fontId="1" fillId="0" borderId="0" xfId="0" applyFont="1" applyFill="1"/>
    <xf numFmtId="165" fontId="3" fillId="0" borderId="0" xfId="3" applyFont="1" applyFill="1" applyBorder="1" applyAlignment="1">
      <alignment vertical="center" wrapText="1"/>
    </xf>
    <xf numFmtId="165" fontId="3" fillId="0" borderId="0" xfId="3" applyFont="1" applyFill="1"/>
    <xf numFmtId="165" fontId="4" fillId="0" borderId="0" xfId="3" applyFont="1" applyFill="1"/>
    <xf numFmtId="165" fontId="3" fillId="0" borderId="14" xfId="0" applyFont="1" applyBorder="1" applyAlignment="1">
      <alignment vertical="top" wrapText="1"/>
    </xf>
    <xf numFmtId="165" fontId="3" fillId="0" borderId="17" xfId="0" applyFont="1" applyFill="1" applyBorder="1" applyAlignment="1">
      <alignment vertical="top" wrapText="1"/>
    </xf>
    <xf numFmtId="165" fontId="3" fillId="0" borderId="20" xfId="0" applyFont="1" applyBorder="1" applyAlignment="1">
      <alignment vertical="top" wrapText="1"/>
    </xf>
    <xf numFmtId="165" fontId="3" fillId="0" borderId="14" xfId="0" applyFont="1" applyBorder="1" applyAlignment="1">
      <alignment vertical="top"/>
    </xf>
    <xf numFmtId="165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Font="1" applyBorder="1" applyAlignment="1">
      <alignment horizontal="center" vertical="center" wrapText="1"/>
    </xf>
    <xf numFmtId="165" fontId="3" fillId="0" borderId="2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Font="1" applyBorder="1" applyAlignment="1">
      <alignment vertical="top" wrapText="1"/>
    </xf>
    <xf numFmtId="165" fontId="3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3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4" fontId="1" fillId="0" borderId="0" xfId="3" applyNumberFormat="1" applyFont="1" applyFill="1" applyAlignment="1">
      <alignment horizontal="right"/>
    </xf>
    <xf numFmtId="165" fontId="1" fillId="0" borderId="0" xfId="3" applyFont="1" applyFill="1" applyAlignment="1">
      <alignment horizontal="right"/>
    </xf>
    <xf numFmtId="4" fontId="2" fillId="0" borderId="0" xfId="3" applyNumberFormat="1" applyFont="1" applyFill="1" applyAlignment="1">
      <alignment horizontal="right"/>
    </xf>
    <xf numFmtId="165" fontId="2" fillId="0" borderId="0" xfId="3" applyFont="1" applyFill="1" applyAlignment="1">
      <alignment horizontal="right"/>
    </xf>
    <xf numFmtId="165" fontId="3" fillId="2" borderId="0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1" xfId="3" applyNumberFormat="1" applyFont="1" applyFill="1" applyBorder="1" applyAlignment="1"/>
    <xf numFmtId="4" fontId="3" fillId="2" borderId="1" xfId="1" applyNumberFormat="1" applyFont="1" applyFill="1" applyBorder="1" applyAlignment="1"/>
    <xf numFmtId="4" fontId="3" fillId="2" borderId="1" xfId="1" applyNumberFormat="1" applyFont="1" applyFill="1" applyBorder="1" applyAlignment="1">
      <alignment horizontal="center"/>
    </xf>
    <xf numFmtId="165" fontId="1" fillId="2" borderId="0" xfId="3" applyFont="1" applyFill="1"/>
    <xf numFmtId="165" fontId="2" fillId="2" borderId="0" xfId="3" applyFont="1" applyFill="1"/>
    <xf numFmtId="165" fontId="3" fillId="0" borderId="33" xfId="0" applyFont="1" applyBorder="1" applyAlignment="1">
      <alignment horizontal="left"/>
    </xf>
    <xf numFmtId="2" fontId="3" fillId="0" borderId="31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165" fontId="3" fillId="0" borderId="36" xfId="0" applyFont="1" applyBorder="1" applyAlignment="1">
      <alignment horizontal="left" vertical="center"/>
    </xf>
    <xf numFmtId="165" fontId="3" fillId="0" borderId="37" xfId="0" applyFont="1" applyBorder="1" applyAlignment="1">
      <alignment horizontal="left" vertical="center"/>
    </xf>
    <xf numFmtId="165" fontId="3" fillId="0" borderId="27" xfId="0" applyFont="1" applyBorder="1" applyAlignment="1">
      <alignment horizontal="left" vertical="center"/>
    </xf>
    <xf numFmtId="165" fontId="3" fillId="0" borderId="38" xfId="0" applyFont="1" applyBorder="1" applyAlignment="1">
      <alignment horizontal="left" vertical="center"/>
    </xf>
    <xf numFmtId="165" fontId="3" fillId="0" borderId="0" xfId="0" applyFont="1" applyBorder="1" applyAlignment="1">
      <alignment horizontal="left" vertical="center"/>
    </xf>
    <xf numFmtId="165" fontId="3" fillId="0" borderId="8" xfId="0" applyFont="1" applyBorder="1" applyAlignment="1">
      <alignment horizontal="left" vertical="center"/>
    </xf>
    <xf numFmtId="165" fontId="3" fillId="0" borderId="39" xfId="0" applyFont="1" applyBorder="1" applyAlignment="1">
      <alignment horizontal="left" vertical="center"/>
    </xf>
    <xf numFmtId="165" fontId="3" fillId="0" borderId="40" xfId="0" applyFont="1" applyBorder="1" applyAlignment="1">
      <alignment horizontal="left" vertical="center"/>
    </xf>
    <xf numFmtId="165" fontId="3" fillId="0" borderId="41" xfId="0" applyFont="1" applyBorder="1" applyAlignment="1">
      <alignment horizontal="left" vertical="center"/>
    </xf>
    <xf numFmtId="165" fontId="3" fillId="0" borderId="28" xfId="0" applyFont="1" applyBorder="1" applyAlignment="1">
      <alignment horizontal="center" vertical="center"/>
    </xf>
    <xf numFmtId="165" fontId="3" fillId="0" borderId="22" xfId="0" applyFont="1" applyBorder="1" applyAlignment="1">
      <alignment horizontal="center" vertical="center"/>
    </xf>
    <xf numFmtId="165" fontId="3" fillId="0" borderId="2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65" fontId="3" fillId="0" borderId="2" xfId="0" applyFont="1" applyBorder="1" applyAlignment="1">
      <alignment horizontal="left"/>
    </xf>
    <xf numFmtId="165" fontId="3" fillId="0" borderId="3" xfId="0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65" fontId="3" fillId="0" borderId="1" xfId="0" applyFont="1" applyBorder="1" applyAlignment="1">
      <alignment horizontal="left"/>
    </xf>
    <xf numFmtId="165" fontId="3" fillId="0" borderId="4" xfId="0" applyFont="1" applyBorder="1" applyAlignment="1">
      <alignment horizontal="left"/>
    </xf>
    <xf numFmtId="165" fontId="4" fillId="0" borderId="2" xfId="0" applyFont="1" applyBorder="1" applyAlignment="1">
      <alignment horizontal="center" vertical="center"/>
    </xf>
    <xf numFmtId="165" fontId="4" fillId="0" borderId="13" xfId="0" applyFont="1" applyBorder="1" applyAlignment="1">
      <alignment horizontal="center" vertical="center"/>
    </xf>
    <xf numFmtId="165" fontId="4" fillId="0" borderId="29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165" fontId="3" fillId="0" borderId="31" xfId="0" applyFont="1" applyBorder="1" applyAlignment="1">
      <alignment horizontal="left"/>
    </xf>
    <xf numFmtId="165" fontId="3" fillId="0" borderId="32" xfId="0" applyFont="1" applyBorder="1" applyAlignment="1">
      <alignment horizontal="left"/>
    </xf>
    <xf numFmtId="4" fontId="3" fillId="0" borderId="3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165" fontId="3" fillId="0" borderId="20" xfId="0" applyFont="1" applyBorder="1" applyAlignment="1">
      <alignment horizontal="left" vertical="top" wrapText="1"/>
    </xf>
    <xf numFmtId="165" fontId="3" fillId="0" borderId="24" xfId="0" applyFont="1" applyBorder="1" applyAlignment="1">
      <alignment horizontal="left" vertical="top" wrapText="1"/>
    </xf>
    <xf numFmtId="165" fontId="3" fillId="0" borderId="30" xfId="0" applyFont="1" applyBorder="1" applyAlignment="1">
      <alignment horizontal="left" vertical="top" wrapText="1"/>
    </xf>
    <xf numFmtId="165" fontId="3" fillId="0" borderId="26" xfId="0" applyFont="1" applyBorder="1" applyAlignment="1">
      <alignment horizontal="center" vertical="center"/>
    </xf>
    <xf numFmtId="165" fontId="3" fillId="0" borderId="27" xfId="0" applyFont="1" applyBorder="1" applyAlignment="1">
      <alignment horizontal="center" vertical="center"/>
    </xf>
    <xf numFmtId="165" fontId="3" fillId="0" borderId="6" xfId="0" applyFont="1" applyBorder="1" applyAlignment="1">
      <alignment horizontal="center" vertical="center"/>
    </xf>
    <xf numFmtId="165" fontId="3" fillId="0" borderId="7" xfId="0" applyFont="1" applyBorder="1" applyAlignment="1">
      <alignment horizontal="center" vertical="center"/>
    </xf>
    <xf numFmtId="165" fontId="3" fillId="0" borderId="28" xfId="0" applyFont="1" applyBorder="1" applyAlignment="1">
      <alignment horizontal="center"/>
    </xf>
    <xf numFmtId="165" fontId="3" fillId="0" borderId="22" xfId="0" applyFont="1" applyBorder="1" applyAlignment="1">
      <alignment horizontal="center"/>
    </xf>
    <xf numFmtId="165" fontId="3" fillId="0" borderId="23" xfId="0" applyFont="1" applyBorder="1" applyAlignment="1">
      <alignment horizontal="center"/>
    </xf>
    <xf numFmtId="165" fontId="3" fillId="0" borderId="21" xfId="0" applyFont="1" applyBorder="1" applyAlignment="1">
      <alignment horizontal="center" vertical="center" wrapText="1"/>
    </xf>
    <xf numFmtId="165" fontId="3" fillId="0" borderId="5" xfId="0" applyFont="1" applyBorder="1" applyAlignment="1">
      <alignment horizontal="center" vertical="center" wrapText="1"/>
    </xf>
    <xf numFmtId="165" fontId="3" fillId="0" borderId="21" xfId="0" applyFont="1" applyFill="1" applyBorder="1" applyAlignment="1">
      <alignment horizontal="center" vertical="center"/>
    </xf>
    <xf numFmtId="165" fontId="3" fillId="0" borderId="5" xfId="0" applyFont="1" applyFill="1" applyBorder="1" applyAlignment="1">
      <alignment horizontal="center" vertical="center"/>
    </xf>
    <xf numFmtId="165" fontId="3" fillId="0" borderId="26" xfId="0" applyFont="1" applyBorder="1" applyAlignment="1">
      <alignment horizontal="left" vertical="center"/>
    </xf>
    <xf numFmtId="165" fontId="3" fillId="0" borderId="6" xfId="0" applyFont="1" applyBorder="1" applyAlignment="1">
      <alignment horizontal="left" vertical="center"/>
    </xf>
    <xf numFmtId="165" fontId="3" fillId="0" borderId="7" xfId="0" applyFont="1" applyBorder="1" applyAlignment="1">
      <alignment horizontal="left" vertical="center"/>
    </xf>
    <xf numFmtId="165" fontId="3" fillId="0" borderId="15" xfId="0" applyFont="1" applyBorder="1" applyAlignment="1">
      <alignment horizontal="left" vertical="center" wrapText="1"/>
    </xf>
    <xf numFmtId="165" fontId="3" fillId="0" borderId="18" xfId="0" applyFont="1" applyBorder="1" applyAlignment="1">
      <alignment horizontal="left" vertical="center"/>
    </xf>
    <xf numFmtId="165" fontId="3" fillId="0" borderId="19" xfId="0" applyFont="1" applyBorder="1" applyAlignment="1">
      <alignment horizontal="left" vertical="center"/>
    </xf>
    <xf numFmtId="165" fontId="3" fillId="0" borderId="0" xfId="3" applyFont="1" applyFill="1" applyBorder="1" applyAlignment="1">
      <alignment horizontal="right" vertical="center" wrapText="1"/>
    </xf>
    <xf numFmtId="165" fontId="3" fillId="0" borderId="0" xfId="3" applyFont="1" applyFill="1" applyAlignment="1">
      <alignment horizontal="right"/>
    </xf>
    <xf numFmtId="165" fontId="9" fillId="0" borderId="0" xfId="0" applyFont="1" applyBorder="1" applyAlignment="1">
      <alignment horizontal="center" vertical="center"/>
    </xf>
    <xf numFmtId="165" fontId="3" fillId="0" borderId="15" xfId="0" applyFont="1" applyBorder="1" applyAlignment="1">
      <alignment horizontal="center" vertical="center" wrapText="1"/>
    </xf>
    <xf numFmtId="165" fontId="3" fillId="0" borderId="16" xfId="0" applyFont="1" applyBorder="1" applyAlignment="1">
      <alignment horizontal="center" vertical="center" wrapText="1"/>
    </xf>
    <xf numFmtId="165" fontId="3" fillId="0" borderId="18" xfId="0" applyFont="1" applyBorder="1" applyAlignment="1">
      <alignment horizontal="center" vertical="center" wrapText="1"/>
    </xf>
    <xf numFmtId="165" fontId="3" fillId="0" borderId="19" xfId="0" applyFont="1" applyBorder="1" applyAlignment="1">
      <alignment horizontal="center" vertical="center" wrapText="1"/>
    </xf>
    <xf numFmtId="165" fontId="3" fillId="0" borderId="18" xfId="0" applyFont="1" applyBorder="1" applyAlignment="1">
      <alignment horizontal="left" vertical="center" wrapText="1"/>
    </xf>
    <xf numFmtId="165" fontId="3" fillId="0" borderId="19" xfId="0" applyFont="1" applyBorder="1" applyAlignment="1">
      <alignment horizontal="left" vertical="center" wrapText="1"/>
    </xf>
    <xf numFmtId="165" fontId="3" fillId="0" borderId="15" xfId="0" applyFont="1" applyFill="1" applyBorder="1" applyAlignment="1">
      <alignment horizontal="left" vertical="center" wrapText="1"/>
    </xf>
    <xf numFmtId="165" fontId="3" fillId="0" borderId="18" xfId="0" applyFont="1" applyFill="1" applyBorder="1" applyAlignment="1">
      <alignment horizontal="left" vertical="center" wrapText="1"/>
    </xf>
    <xf numFmtId="165" fontId="3" fillId="0" borderId="19" xfId="0" applyFont="1" applyFill="1" applyBorder="1" applyAlignment="1">
      <alignment horizontal="left" vertical="center" wrapText="1"/>
    </xf>
    <xf numFmtId="165" fontId="3" fillId="0" borderId="0" xfId="3" applyFont="1" applyFill="1" applyBorder="1" applyAlignment="1">
      <alignment horizontal="right" vertical="center"/>
    </xf>
    <xf numFmtId="165" fontId="3" fillId="0" borderId="1" xfId="3" applyFont="1" applyFill="1" applyBorder="1" applyAlignment="1">
      <alignment horizontal="center" vertical="center" wrapText="1"/>
    </xf>
    <xf numFmtId="165" fontId="3" fillId="0" borderId="2" xfId="3" applyFont="1" applyFill="1" applyBorder="1" applyAlignment="1">
      <alignment horizontal="center" vertical="top" wrapText="1"/>
    </xf>
    <xf numFmtId="165" fontId="3" fillId="0" borderId="13" xfId="3" applyFont="1" applyFill="1" applyBorder="1" applyAlignment="1">
      <alignment horizontal="center" vertical="top" wrapText="1"/>
    </xf>
    <xf numFmtId="165" fontId="3" fillId="0" borderId="3" xfId="3" applyFont="1" applyFill="1" applyBorder="1" applyAlignment="1">
      <alignment horizontal="center" vertical="top" wrapText="1"/>
    </xf>
    <xf numFmtId="165" fontId="3" fillId="0" borderId="1" xfId="3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65" fontId="7" fillId="0" borderId="4" xfId="0" applyFont="1" applyFill="1" applyBorder="1" applyAlignment="1">
      <alignment horizontal="left" vertical="center" wrapText="1"/>
    </xf>
    <xf numFmtId="165" fontId="7" fillId="0" borderId="9" xfId="0" applyFont="1" applyFill="1" applyBorder="1" applyAlignment="1">
      <alignment horizontal="left" vertical="center" wrapText="1"/>
    </xf>
    <xf numFmtId="165" fontId="7" fillId="0" borderId="5" xfId="0" applyFont="1" applyFill="1" applyBorder="1" applyAlignment="1">
      <alignment horizontal="left" vertical="center" wrapText="1"/>
    </xf>
    <xf numFmtId="165" fontId="7" fillId="0" borderId="4" xfId="0" applyFont="1" applyFill="1" applyBorder="1" applyAlignment="1">
      <alignment horizontal="center" vertical="center" wrapText="1"/>
    </xf>
    <xf numFmtId="165" fontId="7" fillId="0" borderId="9" xfId="0" applyFont="1" applyFill="1" applyBorder="1" applyAlignment="1">
      <alignment horizontal="center" vertical="center" wrapText="1"/>
    </xf>
    <xf numFmtId="165" fontId="7" fillId="0" borderId="5" xfId="0" applyFont="1" applyFill="1" applyBorder="1" applyAlignment="1">
      <alignment horizontal="center" vertical="center" wrapText="1"/>
    </xf>
    <xf numFmtId="165" fontId="3" fillId="0" borderId="10" xfId="3" applyFont="1" applyFill="1" applyBorder="1" applyAlignment="1">
      <alignment horizontal="left" wrapText="1"/>
    </xf>
    <xf numFmtId="165" fontId="3" fillId="0" borderId="11" xfId="3" applyFont="1" applyFill="1" applyBorder="1" applyAlignment="1">
      <alignment horizontal="left" wrapText="1"/>
    </xf>
    <xf numFmtId="165" fontId="3" fillId="0" borderId="12" xfId="3" applyFont="1" applyFill="1" applyBorder="1" applyAlignment="1">
      <alignment horizontal="left" wrapText="1"/>
    </xf>
    <xf numFmtId="165" fontId="3" fillId="0" borderId="8" xfId="3" applyFont="1" applyFill="1" applyBorder="1" applyAlignment="1">
      <alignment horizontal="left" wrapText="1"/>
    </xf>
    <xf numFmtId="165" fontId="3" fillId="0" borderId="6" xfId="3" applyFont="1" applyFill="1" applyBorder="1" applyAlignment="1">
      <alignment horizontal="left" wrapText="1"/>
    </xf>
    <xf numFmtId="165" fontId="3" fillId="0" borderId="7" xfId="3" applyFont="1" applyFill="1" applyBorder="1" applyAlignment="1">
      <alignment horizontal="left" wrapText="1"/>
    </xf>
    <xf numFmtId="165" fontId="3" fillId="0" borderId="1" xfId="3" applyFont="1" applyFill="1" applyBorder="1" applyAlignment="1">
      <alignment horizontal="center"/>
    </xf>
    <xf numFmtId="165" fontId="3" fillId="0" borderId="4" xfId="3" applyFont="1" applyFill="1" applyBorder="1" applyAlignment="1">
      <alignment horizontal="center"/>
    </xf>
    <xf numFmtId="165" fontId="3" fillId="0" borderId="9" xfId="3" applyFont="1" applyFill="1" applyBorder="1" applyAlignment="1">
      <alignment horizontal="center"/>
    </xf>
    <xf numFmtId="165" fontId="3" fillId="0" borderId="5" xfId="3" applyFont="1" applyFill="1" applyBorder="1" applyAlignment="1">
      <alignment horizontal="center"/>
    </xf>
    <xf numFmtId="165" fontId="3" fillId="0" borderId="2" xfId="3" applyFont="1" applyFill="1" applyBorder="1" applyAlignment="1">
      <alignment horizontal="left" wrapText="1"/>
    </xf>
    <xf numFmtId="165" fontId="3" fillId="0" borderId="3" xfId="3" applyFont="1" applyFill="1" applyBorder="1" applyAlignment="1">
      <alignment horizontal="left" wrapText="1"/>
    </xf>
    <xf numFmtId="165" fontId="3" fillId="0" borderId="4" xfId="3" applyFont="1" applyFill="1" applyBorder="1" applyAlignment="1">
      <alignment horizontal="center" vertical="center" wrapText="1"/>
    </xf>
    <xf numFmtId="165" fontId="3" fillId="0" borderId="9" xfId="3" applyFont="1" applyFill="1" applyBorder="1" applyAlignment="1">
      <alignment horizontal="center" vertical="center" wrapText="1"/>
    </xf>
    <xf numFmtId="165" fontId="3" fillId="0" borderId="5" xfId="3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" xfId="2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zoomScale="70" zoomScaleNormal="70" zoomScalePageLayoutView="70" workbookViewId="0">
      <selection activeCell="O8" sqref="O8"/>
    </sheetView>
  </sheetViews>
  <sheetFormatPr defaultRowHeight="15" x14ac:dyDescent="0.25"/>
  <cols>
    <col min="1" max="1" width="30.85546875" style="26" customWidth="1"/>
    <col min="2" max="2" width="8.7109375" style="26" customWidth="1"/>
    <col min="3" max="3" width="35.42578125" style="26" customWidth="1"/>
    <col min="4" max="4" width="28.85546875" style="27" customWidth="1"/>
    <col min="5" max="8" width="19.5703125" style="27" customWidth="1"/>
    <col min="9" max="9" width="16.140625" style="27" customWidth="1"/>
    <col min="10" max="10" width="23.5703125" style="26" customWidth="1"/>
    <col min="11" max="11" width="23.5703125" style="27" customWidth="1"/>
    <col min="12" max="16384" width="9.140625" style="26"/>
  </cols>
  <sheetData>
    <row r="2" spans="1:14" ht="69" customHeight="1" x14ac:dyDescent="0.25">
      <c r="H2" s="130" t="s">
        <v>65</v>
      </c>
      <c r="I2" s="130"/>
      <c r="J2" s="130"/>
      <c r="K2" s="130"/>
      <c r="L2" s="28"/>
      <c r="M2" s="28"/>
      <c r="N2" s="28"/>
    </row>
    <row r="4" spans="1:14" s="1" customFormat="1" ht="24" customHeight="1" x14ac:dyDescent="0.25">
      <c r="A4" s="29"/>
      <c r="B4" s="29"/>
      <c r="C4" s="29"/>
      <c r="D4" s="29"/>
      <c r="E4" s="30"/>
      <c r="F4" s="29"/>
      <c r="G4" s="29"/>
      <c r="H4" s="29"/>
      <c r="I4" s="131" t="s">
        <v>22</v>
      </c>
      <c r="J4" s="131"/>
      <c r="K4" s="131"/>
    </row>
    <row r="5" spans="1:14" ht="30" customHeight="1" thickBot="1" x14ac:dyDescent="0.3">
      <c r="A5" s="132" t="s">
        <v>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4" ht="48" customHeight="1" thickBot="1" x14ac:dyDescent="0.3">
      <c r="A6" s="31" t="s">
        <v>24</v>
      </c>
      <c r="B6" s="133" t="s">
        <v>25</v>
      </c>
      <c r="C6" s="134"/>
      <c r="D6" s="32" t="s">
        <v>26</v>
      </c>
      <c r="E6" s="135" t="s">
        <v>27</v>
      </c>
      <c r="F6" s="135"/>
      <c r="G6" s="135"/>
      <c r="H6" s="135"/>
      <c r="I6" s="135"/>
      <c r="J6" s="135"/>
      <c r="K6" s="136"/>
    </row>
    <row r="7" spans="1:14" ht="36.75" customHeight="1" thickBot="1" x14ac:dyDescent="0.3">
      <c r="A7" s="31" t="s">
        <v>28</v>
      </c>
      <c r="B7" s="127" t="s">
        <v>29</v>
      </c>
      <c r="C7" s="137"/>
      <c r="D7" s="137"/>
      <c r="E7" s="137"/>
      <c r="F7" s="137"/>
      <c r="G7" s="137"/>
      <c r="H7" s="137"/>
      <c r="I7" s="137"/>
      <c r="J7" s="137"/>
      <c r="K7" s="138"/>
    </row>
    <row r="8" spans="1:14" ht="36.75" customHeight="1" thickBot="1" x14ac:dyDescent="0.3">
      <c r="A8" s="31" t="s">
        <v>30</v>
      </c>
      <c r="B8" s="127" t="s">
        <v>21</v>
      </c>
      <c r="C8" s="137"/>
      <c r="D8" s="137"/>
      <c r="E8" s="137"/>
      <c r="F8" s="137"/>
      <c r="G8" s="137"/>
      <c r="H8" s="137"/>
      <c r="I8" s="137"/>
      <c r="J8" s="137"/>
      <c r="K8" s="138"/>
    </row>
    <row r="9" spans="1:14" ht="36.75" customHeight="1" thickBot="1" x14ac:dyDescent="0.3">
      <c r="A9" s="31" t="s">
        <v>31</v>
      </c>
      <c r="B9" s="127"/>
      <c r="C9" s="137"/>
      <c r="D9" s="137"/>
      <c r="E9" s="137"/>
      <c r="F9" s="137"/>
      <c r="G9" s="137"/>
      <c r="H9" s="137"/>
      <c r="I9" s="137"/>
      <c r="J9" s="137"/>
      <c r="K9" s="138"/>
    </row>
    <row r="10" spans="1:14" ht="36.75" customHeight="1" thickBot="1" x14ac:dyDescent="0.3">
      <c r="A10" s="31" t="s">
        <v>32</v>
      </c>
      <c r="B10" s="139" t="s">
        <v>33</v>
      </c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4" ht="45" customHeight="1" thickBot="1" x14ac:dyDescent="0.3">
      <c r="A11" s="31" t="s">
        <v>34</v>
      </c>
      <c r="B11" s="127" t="s">
        <v>35</v>
      </c>
      <c r="C11" s="137"/>
      <c r="D11" s="137"/>
      <c r="E11" s="137"/>
      <c r="F11" s="137"/>
      <c r="G11" s="137"/>
      <c r="H11" s="137"/>
      <c r="I11" s="137"/>
      <c r="J11" s="137"/>
      <c r="K11" s="138"/>
    </row>
    <row r="12" spans="1:14" ht="39.75" customHeight="1" thickBot="1" x14ac:dyDescent="0.3">
      <c r="A12" s="33" t="s">
        <v>36</v>
      </c>
      <c r="B12" s="127" t="s">
        <v>37</v>
      </c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4" ht="39.75" customHeight="1" thickBot="1" x14ac:dyDescent="0.3">
      <c r="A13" s="34" t="s">
        <v>38</v>
      </c>
      <c r="B13" s="127" t="s">
        <v>39</v>
      </c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4" ht="30" customHeight="1" x14ac:dyDescent="0.25">
      <c r="A14" s="110" t="s">
        <v>40</v>
      </c>
      <c r="B14" s="120" t="s">
        <v>41</v>
      </c>
      <c r="C14" s="120" t="s">
        <v>42</v>
      </c>
      <c r="D14" s="122" t="s">
        <v>43</v>
      </c>
      <c r="E14" s="87" t="s">
        <v>44</v>
      </c>
      <c r="F14" s="87"/>
      <c r="G14" s="87"/>
      <c r="H14" s="87"/>
      <c r="I14" s="87"/>
      <c r="J14" s="87"/>
      <c r="K14" s="88"/>
    </row>
    <row r="15" spans="1:14" ht="69.75" customHeight="1" x14ac:dyDescent="0.25">
      <c r="A15" s="111"/>
      <c r="B15" s="121"/>
      <c r="C15" s="121"/>
      <c r="D15" s="123"/>
      <c r="E15" s="35" t="s">
        <v>45</v>
      </c>
      <c r="F15" s="36" t="s">
        <v>61</v>
      </c>
      <c r="G15" s="36" t="s">
        <v>46</v>
      </c>
      <c r="H15" s="36" t="s">
        <v>47</v>
      </c>
      <c r="I15" s="36" t="s">
        <v>48</v>
      </c>
      <c r="J15" s="37" t="s">
        <v>49</v>
      </c>
      <c r="K15" s="38" t="s">
        <v>50</v>
      </c>
    </row>
    <row r="16" spans="1:14" ht="157.5" x14ac:dyDescent="0.25">
      <c r="A16" s="111"/>
      <c r="B16" s="39">
        <v>1</v>
      </c>
      <c r="C16" s="40" t="s">
        <v>51</v>
      </c>
      <c r="D16" s="41" t="s">
        <v>52</v>
      </c>
      <c r="E16" s="42">
        <v>92.9</v>
      </c>
      <c r="F16" s="43">
        <v>100</v>
      </c>
      <c r="G16" s="43">
        <v>100</v>
      </c>
      <c r="H16" s="43">
        <v>100</v>
      </c>
      <c r="I16" s="43">
        <v>100</v>
      </c>
      <c r="J16" s="43">
        <v>100</v>
      </c>
      <c r="K16" s="38" t="s">
        <v>21</v>
      </c>
    </row>
    <row r="17" spans="1:11" ht="158.25" thickBot="1" x14ac:dyDescent="0.3">
      <c r="A17" s="111"/>
      <c r="B17" s="39">
        <v>2</v>
      </c>
      <c r="C17" s="40" t="s">
        <v>53</v>
      </c>
      <c r="D17" s="41" t="s">
        <v>52</v>
      </c>
      <c r="E17" s="42">
        <v>72.599999999999994</v>
      </c>
      <c r="F17" s="43">
        <v>100</v>
      </c>
      <c r="G17" s="43">
        <v>100</v>
      </c>
      <c r="H17" s="43">
        <v>100</v>
      </c>
      <c r="I17" s="43">
        <v>100</v>
      </c>
      <c r="J17" s="43">
        <v>100</v>
      </c>
      <c r="K17" s="38" t="s">
        <v>21</v>
      </c>
    </row>
    <row r="18" spans="1:11" ht="24" customHeight="1" x14ac:dyDescent="0.25">
      <c r="A18" s="110" t="s">
        <v>54</v>
      </c>
      <c r="B18" s="124" t="s">
        <v>0</v>
      </c>
      <c r="C18" s="79"/>
      <c r="D18" s="86" t="s">
        <v>55</v>
      </c>
      <c r="E18" s="87"/>
      <c r="F18" s="87"/>
      <c r="G18" s="87"/>
      <c r="H18" s="87"/>
      <c r="I18" s="87"/>
      <c r="J18" s="87"/>
      <c r="K18" s="88"/>
    </row>
    <row r="19" spans="1:11" ht="24.75" customHeight="1" x14ac:dyDescent="0.25">
      <c r="A19" s="111"/>
      <c r="B19" s="125"/>
      <c r="C19" s="126"/>
      <c r="D19" s="44" t="s">
        <v>56</v>
      </c>
      <c r="E19" s="36" t="s">
        <v>61</v>
      </c>
      <c r="F19" s="36" t="s">
        <v>46</v>
      </c>
      <c r="G19" s="36" t="s">
        <v>47</v>
      </c>
      <c r="H19" s="36" t="s">
        <v>48</v>
      </c>
      <c r="I19" s="89" t="s">
        <v>62</v>
      </c>
      <c r="J19" s="90"/>
      <c r="K19" s="91"/>
    </row>
    <row r="20" spans="1:11" ht="24" customHeight="1" x14ac:dyDescent="0.25">
      <c r="A20" s="111"/>
      <c r="B20" s="92" t="s">
        <v>1</v>
      </c>
      <c r="C20" s="93"/>
      <c r="D20" s="45">
        <f>D21+D22+D23+D24</f>
        <v>10568212.039999999</v>
      </c>
      <c r="E20" s="46">
        <f>E21+E22+E23+E24</f>
        <v>1781581.35</v>
      </c>
      <c r="F20" s="46">
        <f>F21+F22+F23+F24</f>
        <v>1595575.67</v>
      </c>
      <c r="G20" s="46">
        <f t="shared" ref="G20:H20" si="0">G21+G22+G23+G24</f>
        <v>1512415.84</v>
      </c>
      <c r="H20" s="46">
        <f t="shared" si="0"/>
        <v>0</v>
      </c>
      <c r="I20" s="102">
        <v>0</v>
      </c>
      <c r="J20" s="103"/>
      <c r="K20" s="104"/>
    </row>
    <row r="21" spans="1:11" ht="24" customHeight="1" x14ac:dyDescent="0.25">
      <c r="A21" s="111"/>
      <c r="B21" s="92" t="s">
        <v>2</v>
      </c>
      <c r="C21" s="93"/>
      <c r="D21" s="45">
        <v>0</v>
      </c>
      <c r="E21" s="46">
        <v>0</v>
      </c>
      <c r="F21" s="46">
        <v>0</v>
      </c>
      <c r="G21" s="46">
        <v>0</v>
      </c>
      <c r="H21" s="46">
        <v>0</v>
      </c>
      <c r="I21" s="102">
        <v>0</v>
      </c>
      <c r="J21" s="103"/>
      <c r="K21" s="104"/>
    </row>
    <row r="22" spans="1:11" ht="24" customHeight="1" x14ac:dyDescent="0.25">
      <c r="A22" s="111"/>
      <c r="B22" s="92" t="s">
        <v>3</v>
      </c>
      <c r="C22" s="93"/>
      <c r="D22" s="45">
        <v>10505674.279999999</v>
      </c>
      <c r="E22" s="46">
        <v>1757800</v>
      </c>
      <c r="F22" s="46">
        <v>1591000</v>
      </c>
      <c r="G22" s="46">
        <v>1508000</v>
      </c>
      <c r="H22" s="46">
        <f>'Таблица 2'!N22</f>
        <v>0</v>
      </c>
      <c r="I22" s="102">
        <v>0</v>
      </c>
      <c r="J22" s="103"/>
      <c r="K22" s="104"/>
    </row>
    <row r="23" spans="1:11" ht="24" customHeight="1" x14ac:dyDescent="0.25">
      <c r="A23" s="111"/>
      <c r="B23" s="92" t="s">
        <v>4</v>
      </c>
      <c r="C23" s="93"/>
      <c r="D23" s="45">
        <v>62537.760000000002</v>
      </c>
      <c r="E23" s="46">
        <v>23781.35</v>
      </c>
      <c r="F23" s="46">
        <v>4575.67</v>
      </c>
      <c r="G23" s="46">
        <v>4415.84</v>
      </c>
      <c r="H23" s="46">
        <f>'Таблица 2'!N23</f>
        <v>0</v>
      </c>
      <c r="I23" s="102">
        <v>0</v>
      </c>
      <c r="J23" s="103"/>
      <c r="K23" s="104"/>
    </row>
    <row r="24" spans="1:11" ht="24" customHeight="1" thickBot="1" x14ac:dyDescent="0.3">
      <c r="A24" s="112"/>
      <c r="B24" s="105" t="s">
        <v>5</v>
      </c>
      <c r="C24" s="106"/>
      <c r="D24" s="45">
        <f>'Таблица 2'!F24+'Таблица 2'!G24+'Таблица 2'!H24+'Таблица 2'!I24+'Таблица 2'!J24+E24+F24+G24+H24+I24</f>
        <v>0</v>
      </c>
      <c r="E24" s="46">
        <v>0</v>
      </c>
      <c r="F24" s="46">
        <v>0</v>
      </c>
      <c r="G24" s="46">
        <v>0</v>
      </c>
      <c r="H24" s="46">
        <v>0</v>
      </c>
      <c r="I24" s="107">
        <v>0</v>
      </c>
      <c r="J24" s="108"/>
      <c r="K24" s="109"/>
    </row>
    <row r="25" spans="1:11" ht="15" customHeight="1" x14ac:dyDescent="0.25">
      <c r="A25" s="110" t="s">
        <v>57</v>
      </c>
      <c r="B25" s="113" t="s">
        <v>0</v>
      </c>
      <c r="C25" s="114"/>
      <c r="D25" s="117" t="s">
        <v>55</v>
      </c>
      <c r="E25" s="118"/>
      <c r="F25" s="118"/>
      <c r="G25" s="118"/>
      <c r="H25" s="118"/>
      <c r="I25" s="118"/>
      <c r="J25" s="118"/>
      <c r="K25" s="119"/>
    </row>
    <row r="26" spans="1:11" ht="26.25" customHeight="1" x14ac:dyDescent="0.25">
      <c r="A26" s="111"/>
      <c r="B26" s="115"/>
      <c r="C26" s="116"/>
      <c r="D26" s="44" t="s">
        <v>56</v>
      </c>
      <c r="E26" s="36" t="s">
        <v>46</v>
      </c>
      <c r="F26" s="36" t="s">
        <v>47</v>
      </c>
      <c r="G26" s="36" t="s">
        <v>48</v>
      </c>
      <c r="H26" s="36" t="s">
        <v>59</v>
      </c>
      <c r="I26" s="89" t="s">
        <v>60</v>
      </c>
      <c r="J26" s="90"/>
      <c r="K26" s="91"/>
    </row>
    <row r="27" spans="1:11" ht="30.75" customHeight="1" x14ac:dyDescent="0.25">
      <c r="A27" s="111"/>
      <c r="B27" s="99" t="s">
        <v>63</v>
      </c>
      <c r="C27" s="100"/>
      <c r="D27" s="100"/>
      <c r="E27" s="100"/>
      <c r="F27" s="100"/>
      <c r="G27" s="100"/>
      <c r="H27" s="100"/>
      <c r="I27" s="100"/>
      <c r="J27" s="100"/>
      <c r="K27" s="101"/>
    </row>
    <row r="28" spans="1:11" ht="24" customHeight="1" x14ac:dyDescent="0.25">
      <c r="A28" s="111"/>
      <c r="B28" s="92" t="s">
        <v>1</v>
      </c>
      <c r="C28" s="93"/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94">
        <v>0</v>
      </c>
      <c r="J28" s="95"/>
      <c r="K28" s="96"/>
    </row>
    <row r="29" spans="1:11" ht="24" customHeight="1" x14ac:dyDescent="0.25">
      <c r="A29" s="111"/>
      <c r="B29" s="92" t="s">
        <v>2</v>
      </c>
      <c r="C29" s="93"/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94">
        <v>0</v>
      </c>
      <c r="J29" s="95"/>
      <c r="K29" s="96"/>
    </row>
    <row r="30" spans="1:11" ht="24" customHeight="1" x14ac:dyDescent="0.25">
      <c r="A30" s="111"/>
      <c r="B30" s="92" t="s">
        <v>3</v>
      </c>
      <c r="C30" s="93"/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94">
        <v>0</v>
      </c>
      <c r="J30" s="95"/>
      <c r="K30" s="96"/>
    </row>
    <row r="31" spans="1:11" ht="24" customHeight="1" x14ac:dyDescent="0.25">
      <c r="A31" s="111"/>
      <c r="B31" s="92" t="s">
        <v>4</v>
      </c>
      <c r="C31" s="93"/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94">
        <v>0</v>
      </c>
      <c r="J31" s="95"/>
      <c r="K31" s="96"/>
    </row>
    <row r="32" spans="1:11" ht="24" customHeight="1" x14ac:dyDescent="0.25">
      <c r="A32" s="111"/>
      <c r="B32" s="98" t="s">
        <v>5</v>
      </c>
      <c r="C32" s="98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94">
        <v>0</v>
      </c>
      <c r="J32" s="95"/>
      <c r="K32" s="96"/>
    </row>
    <row r="33" spans="1:11" ht="32.25" customHeight="1" x14ac:dyDescent="0.25">
      <c r="A33" s="111"/>
      <c r="B33" s="99" t="s">
        <v>64</v>
      </c>
      <c r="C33" s="100"/>
      <c r="D33" s="100"/>
      <c r="E33" s="100"/>
      <c r="F33" s="100"/>
      <c r="G33" s="100"/>
      <c r="H33" s="100"/>
      <c r="I33" s="100"/>
      <c r="J33" s="100"/>
      <c r="K33" s="101"/>
    </row>
    <row r="34" spans="1:11" ht="24" customHeight="1" x14ac:dyDescent="0.25">
      <c r="A34" s="111"/>
      <c r="B34" s="92" t="s">
        <v>1</v>
      </c>
      <c r="C34" s="93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94">
        <v>0</v>
      </c>
      <c r="J34" s="95"/>
      <c r="K34" s="96"/>
    </row>
    <row r="35" spans="1:11" ht="24" customHeight="1" x14ac:dyDescent="0.25">
      <c r="A35" s="111"/>
      <c r="B35" s="92" t="s">
        <v>2</v>
      </c>
      <c r="C35" s="93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94">
        <v>0</v>
      </c>
      <c r="J35" s="95"/>
      <c r="K35" s="96"/>
    </row>
    <row r="36" spans="1:11" ht="24" customHeight="1" x14ac:dyDescent="0.25">
      <c r="A36" s="111"/>
      <c r="B36" s="92" t="s">
        <v>3</v>
      </c>
      <c r="C36" s="93"/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94">
        <v>0</v>
      </c>
      <c r="J36" s="95"/>
      <c r="K36" s="96"/>
    </row>
    <row r="37" spans="1:11" ht="24" customHeight="1" x14ac:dyDescent="0.25">
      <c r="A37" s="111"/>
      <c r="B37" s="97" t="s">
        <v>4</v>
      </c>
      <c r="C37" s="97"/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94">
        <v>0</v>
      </c>
      <c r="J37" s="95"/>
      <c r="K37" s="96"/>
    </row>
    <row r="38" spans="1:11" ht="24" customHeight="1" thickBot="1" x14ac:dyDescent="0.3">
      <c r="A38" s="112"/>
      <c r="B38" s="73" t="s">
        <v>5</v>
      </c>
      <c r="C38" s="73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74">
        <v>0</v>
      </c>
      <c r="J38" s="75"/>
      <c r="K38" s="76"/>
    </row>
    <row r="39" spans="1:11" ht="32.25" customHeight="1" x14ac:dyDescent="0.25">
      <c r="A39" s="77" t="s">
        <v>58</v>
      </c>
      <c r="B39" s="78"/>
      <c r="C39" s="79"/>
      <c r="D39" s="86" t="s">
        <v>55</v>
      </c>
      <c r="E39" s="87"/>
      <c r="F39" s="87"/>
      <c r="G39" s="87"/>
      <c r="H39" s="87"/>
      <c r="I39" s="87"/>
      <c r="J39" s="87"/>
      <c r="K39" s="88"/>
    </row>
    <row r="40" spans="1:11" ht="26.25" customHeight="1" x14ac:dyDescent="0.25">
      <c r="A40" s="80"/>
      <c r="B40" s="81"/>
      <c r="C40" s="82"/>
      <c r="D40" s="44" t="s">
        <v>56</v>
      </c>
      <c r="E40" s="36" t="s">
        <v>46</v>
      </c>
      <c r="F40" s="36" t="s">
        <v>47</v>
      </c>
      <c r="G40" s="36" t="s">
        <v>48</v>
      </c>
      <c r="H40" s="36" t="s">
        <v>59</v>
      </c>
      <c r="I40" s="89" t="s">
        <v>60</v>
      </c>
      <c r="J40" s="90"/>
      <c r="K40" s="91"/>
    </row>
    <row r="41" spans="1:11" ht="24" customHeight="1" thickBot="1" x14ac:dyDescent="0.3">
      <c r="A41" s="83"/>
      <c r="B41" s="84"/>
      <c r="C41" s="85"/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74">
        <v>0</v>
      </c>
      <c r="J41" s="75"/>
      <c r="K41" s="76"/>
    </row>
  </sheetData>
  <mergeCells count="61">
    <mergeCell ref="B13:K13"/>
    <mergeCell ref="H2:K2"/>
    <mergeCell ref="I4:K4"/>
    <mergeCell ref="A5:K5"/>
    <mergeCell ref="B6:C6"/>
    <mergeCell ref="E6:K6"/>
    <mergeCell ref="B7:K7"/>
    <mergeCell ref="B8:K8"/>
    <mergeCell ref="B9:K9"/>
    <mergeCell ref="B10:K10"/>
    <mergeCell ref="B11:K11"/>
    <mergeCell ref="B12:K12"/>
    <mergeCell ref="B23:C23"/>
    <mergeCell ref="I23:K23"/>
    <mergeCell ref="A14:A17"/>
    <mergeCell ref="B14:B15"/>
    <mergeCell ref="C14:C15"/>
    <mergeCell ref="D14:D15"/>
    <mergeCell ref="E14:K14"/>
    <mergeCell ref="A18:A24"/>
    <mergeCell ref="B18:C19"/>
    <mergeCell ref="D18:K18"/>
    <mergeCell ref="I19:K19"/>
    <mergeCell ref="B20:C20"/>
    <mergeCell ref="I20:K20"/>
    <mergeCell ref="B21:C21"/>
    <mergeCell ref="I21:K21"/>
    <mergeCell ref="B22:C22"/>
    <mergeCell ref="I22:K22"/>
    <mergeCell ref="B24:C24"/>
    <mergeCell ref="I24:K24"/>
    <mergeCell ref="A25:A38"/>
    <mergeCell ref="B25:C26"/>
    <mergeCell ref="D25:K25"/>
    <mergeCell ref="I26:K26"/>
    <mergeCell ref="B27:K27"/>
    <mergeCell ref="B28:C28"/>
    <mergeCell ref="I28:K28"/>
    <mergeCell ref="B29:C29"/>
    <mergeCell ref="B36:C36"/>
    <mergeCell ref="I36:K36"/>
    <mergeCell ref="I29:K29"/>
    <mergeCell ref="B30:C30"/>
    <mergeCell ref="I30:K30"/>
    <mergeCell ref="B31:C31"/>
    <mergeCell ref="I31:K31"/>
    <mergeCell ref="B32:C32"/>
    <mergeCell ref="I32:K32"/>
    <mergeCell ref="B33:K33"/>
    <mergeCell ref="B34:C34"/>
    <mergeCell ref="I34:K34"/>
    <mergeCell ref="B35:C35"/>
    <mergeCell ref="I35:K35"/>
    <mergeCell ref="B37:C37"/>
    <mergeCell ref="I37:K37"/>
    <mergeCell ref="B38:C38"/>
    <mergeCell ref="I38:K38"/>
    <mergeCell ref="A39:C41"/>
    <mergeCell ref="D39:K39"/>
    <mergeCell ref="I40:K40"/>
    <mergeCell ref="I41:K41"/>
  </mergeCells>
  <pageMargins left="1.1811023622047245" right="0.39370078740157483" top="0.78740157480314965" bottom="0.78740157480314965" header="0.31496062992125984" footer="0.31496062992125984"/>
  <pageSetup paperSize="9" scale="52" fitToHeight="3" orientation="landscape" horizontalDpi="180" verticalDpi="180" r:id="rId1"/>
  <headerFooter differentOddEven="1">
    <oddHeader>&amp;C2</oddHeader>
    <evenHeader>&amp;C3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="70" zoomScaleNormal="70" zoomScalePageLayoutView="85" workbookViewId="0">
      <selection activeCell="J1" sqref="J1"/>
    </sheetView>
  </sheetViews>
  <sheetFormatPr defaultColWidth="9.140625" defaultRowHeight="15" x14ac:dyDescent="0.25"/>
  <cols>
    <col min="1" max="1" width="14.42578125" style="12" customWidth="1"/>
    <col min="2" max="2" width="46.42578125" style="12" customWidth="1"/>
    <col min="3" max="3" width="25.140625" style="12" customWidth="1"/>
    <col min="4" max="4" width="23.28515625" style="12" customWidth="1"/>
    <col min="5" max="5" width="16.5703125" style="12" customWidth="1"/>
    <col min="6" max="7" width="16.28515625" style="12" customWidth="1"/>
    <col min="8" max="8" width="16.28515625" style="6" customWidth="1"/>
    <col min="9" max="9" width="16.28515625" style="12" customWidth="1"/>
    <col min="10" max="10" width="16.28515625" style="72" customWidth="1"/>
    <col min="11" max="12" width="16.28515625" style="12" customWidth="1"/>
    <col min="13" max="13" width="16.28515625" style="60" customWidth="1"/>
    <col min="14" max="17" width="16.28515625" style="61" customWidth="1"/>
    <col min="18" max="16384" width="9.140625" style="12"/>
  </cols>
  <sheetData>
    <row r="1" spans="1:17" s="1" customFormat="1" ht="52.9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62"/>
      <c r="K1" s="16"/>
      <c r="L1" s="16"/>
      <c r="M1" s="130" t="s">
        <v>66</v>
      </c>
      <c r="N1" s="130"/>
      <c r="O1" s="130"/>
      <c r="P1" s="130"/>
      <c r="Q1" s="130"/>
    </row>
    <row r="2" spans="1:17" s="1" customFormat="1" ht="14.4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62"/>
      <c r="K2" s="16"/>
      <c r="L2" s="16"/>
      <c r="M2" s="52"/>
      <c r="N2" s="51"/>
      <c r="O2" s="51"/>
      <c r="P2" s="51"/>
      <c r="Q2" s="51"/>
    </row>
    <row r="3" spans="1:17" s="1" customFormat="1" ht="18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62"/>
      <c r="K3" s="16"/>
      <c r="L3" s="16"/>
      <c r="M3" s="52"/>
      <c r="N3" s="51"/>
      <c r="O3" s="51"/>
      <c r="P3" s="142" t="s">
        <v>9</v>
      </c>
      <c r="Q3" s="142"/>
    </row>
    <row r="4" spans="1:17" s="1" customFormat="1" ht="27.75" customHeight="1" x14ac:dyDescent="0.25">
      <c r="A4" s="148" t="s">
        <v>20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s="1" customFormat="1" ht="27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62"/>
      <c r="K5" s="16"/>
      <c r="L5" s="16"/>
      <c r="M5" s="52"/>
      <c r="N5" s="51"/>
      <c r="O5" s="51"/>
      <c r="P5" s="51"/>
      <c r="Q5" s="51"/>
    </row>
    <row r="6" spans="1:17" s="1" customFormat="1" ht="59.25" customHeight="1" x14ac:dyDescent="0.25">
      <c r="A6" s="143" t="s">
        <v>15</v>
      </c>
      <c r="B6" s="143" t="s">
        <v>16</v>
      </c>
      <c r="C6" s="143" t="s">
        <v>8</v>
      </c>
      <c r="D6" s="143" t="s">
        <v>0</v>
      </c>
      <c r="E6" s="144" t="s">
        <v>10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s="1" customFormat="1" ht="15.75" x14ac:dyDescent="0.25">
      <c r="A7" s="143"/>
      <c r="B7" s="143"/>
      <c r="C7" s="143"/>
      <c r="D7" s="143"/>
      <c r="E7" s="147" t="s">
        <v>1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s="1" customFormat="1" ht="24" customHeight="1" x14ac:dyDescent="0.25">
      <c r="A8" s="143"/>
      <c r="B8" s="143"/>
      <c r="C8" s="143"/>
      <c r="D8" s="143"/>
      <c r="E8" s="147"/>
      <c r="F8" s="8">
        <v>2019</v>
      </c>
      <c r="G8" s="8">
        <v>2020</v>
      </c>
      <c r="H8" s="8">
        <v>2021</v>
      </c>
      <c r="I8" s="8">
        <v>2022</v>
      </c>
      <c r="J8" s="63">
        <v>2023</v>
      </c>
      <c r="K8" s="8">
        <v>2024</v>
      </c>
      <c r="L8" s="8">
        <v>2025</v>
      </c>
      <c r="M8" s="50">
        <v>2026</v>
      </c>
      <c r="N8" s="8">
        <v>2027</v>
      </c>
      <c r="O8" s="8">
        <v>2028</v>
      </c>
      <c r="P8" s="8">
        <v>2029</v>
      </c>
      <c r="Q8" s="8">
        <v>2030</v>
      </c>
    </row>
    <row r="9" spans="1:17" s="1" customFormat="1" ht="24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2">
        <v>8</v>
      </c>
      <c r="I9" s="8">
        <v>9</v>
      </c>
      <c r="J9" s="63">
        <v>10</v>
      </c>
      <c r="K9" s="8">
        <v>11</v>
      </c>
      <c r="L9" s="8">
        <v>12</v>
      </c>
      <c r="M9" s="50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s="11" customFormat="1" ht="15.75" customHeight="1" x14ac:dyDescent="0.25">
      <c r="A10" s="149">
        <v>1</v>
      </c>
      <c r="B10" s="152" t="s">
        <v>18</v>
      </c>
      <c r="C10" s="155" t="s">
        <v>21</v>
      </c>
      <c r="D10" s="9" t="s">
        <v>7</v>
      </c>
      <c r="E10" s="17">
        <f>E12+E11+E13+E14</f>
        <v>10540020.530000001</v>
      </c>
      <c r="F10" s="17">
        <f t="shared" ref="F10:Q10" si="0">F12+F11+F13+F14</f>
        <v>1365700</v>
      </c>
      <c r="G10" s="17">
        <f t="shared" si="0"/>
        <v>1355800</v>
      </c>
      <c r="H10" s="17">
        <f t="shared" si="0"/>
        <v>1463074.28</v>
      </c>
      <c r="I10" s="17">
        <f t="shared" si="0"/>
        <v>1479864.9</v>
      </c>
      <c r="J10" s="64">
        <f t="shared" si="0"/>
        <v>1776581.35</v>
      </c>
      <c r="K10" s="17">
        <f t="shared" si="0"/>
        <v>1591000</v>
      </c>
      <c r="L10" s="17">
        <f t="shared" si="0"/>
        <v>1508000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 t="shared" si="0"/>
        <v>0</v>
      </c>
    </row>
    <row r="11" spans="1:17" s="11" customFormat="1" ht="15.75" customHeight="1" x14ac:dyDescent="0.25">
      <c r="A11" s="150"/>
      <c r="B11" s="153"/>
      <c r="C11" s="156"/>
      <c r="D11" s="9" t="s">
        <v>2</v>
      </c>
      <c r="E11" s="10">
        <f>F11+G11+H11+I11+J11+K11+L11+M11+N11+O11+P11+Q11</f>
        <v>0</v>
      </c>
      <c r="F11" s="20">
        <v>0</v>
      </c>
      <c r="G11" s="20">
        <v>0</v>
      </c>
      <c r="H11" s="20">
        <v>0</v>
      </c>
      <c r="I11" s="20">
        <v>0</v>
      </c>
      <c r="J11" s="65">
        <v>0</v>
      </c>
      <c r="K11" s="20">
        <v>0</v>
      </c>
      <c r="L11" s="19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</row>
    <row r="12" spans="1:17" s="11" customFormat="1" ht="15.75" customHeight="1" x14ac:dyDescent="0.25">
      <c r="A12" s="150"/>
      <c r="B12" s="153"/>
      <c r="C12" s="156"/>
      <c r="D12" s="9" t="s">
        <v>3</v>
      </c>
      <c r="E12" s="10">
        <f t="shared" ref="E12:E14" si="1">F12+G12+H12+I12+J12+K12+L12+M12+N12+O12+P12+Q12</f>
        <v>10505674.280000001</v>
      </c>
      <c r="F12" s="49">
        <v>1365700</v>
      </c>
      <c r="G12" s="49">
        <v>1355800</v>
      </c>
      <c r="H12" s="49">
        <v>1463074.28</v>
      </c>
      <c r="I12" s="49">
        <v>1464300</v>
      </c>
      <c r="J12" s="66">
        <v>1757800</v>
      </c>
      <c r="K12" s="18">
        <v>1591000</v>
      </c>
      <c r="L12" s="19">
        <v>1508000</v>
      </c>
      <c r="M12" s="55">
        <v>0</v>
      </c>
      <c r="N12" s="54">
        <v>0</v>
      </c>
      <c r="O12" s="54">
        <v>0</v>
      </c>
      <c r="P12" s="54">
        <v>0</v>
      </c>
      <c r="Q12" s="54">
        <v>0</v>
      </c>
    </row>
    <row r="13" spans="1:17" s="11" customFormat="1" ht="15.75" customHeight="1" x14ac:dyDescent="0.25">
      <c r="A13" s="150"/>
      <c r="B13" s="153"/>
      <c r="C13" s="156"/>
      <c r="D13" s="9" t="s">
        <v>4</v>
      </c>
      <c r="E13" s="10">
        <f t="shared" si="1"/>
        <v>34346.25</v>
      </c>
      <c r="F13" s="21">
        <v>0</v>
      </c>
      <c r="G13" s="21">
        <v>0</v>
      </c>
      <c r="H13" s="21">
        <v>0</v>
      </c>
      <c r="I13" s="21">
        <v>15564.9</v>
      </c>
      <c r="J13" s="67">
        <v>18781.349999999999</v>
      </c>
      <c r="K13" s="21">
        <v>0</v>
      </c>
      <c r="L13" s="19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</row>
    <row r="14" spans="1:17" s="11" customFormat="1" ht="15.75" customHeight="1" x14ac:dyDescent="0.25">
      <c r="A14" s="151"/>
      <c r="B14" s="154"/>
      <c r="C14" s="157"/>
      <c r="D14" s="9" t="s">
        <v>5</v>
      </c>
      <c r="E14" s="10">
        <f t="shared" si="1"/>
        <v>0</v>
      </c>
      <c r="F14" s="18">
        <v>0</v>
      </c>
      <c r="G14" s="18">
        <v>0</v>
      </c>
      <c r="H14" s="18">
        <v>0</v>
      </c>
      <c r="I14" s="18">
        <v>0</v>
      </c>
      <c r="J14" s="66">
        <v>0</v>
      </c>
      <c r="K14" s="18">
        <v>0</v>
      </c>
      <c r="L14" s="19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</row>
    <row r="15" spans="1:17" s="11" customFormat="1" ht="15.75" customHeight="1" x14ac:dyDescent="0.25">
      <c r="A15" s="149">
        <v>2</v>
      </c>
      <c r="B15" s="152" t="s">
        <v>19</v>
      </c>
      <c r="C15" s="155" t="s">
        <v>21</v>
      </c>
      <c r="D15" s="9" t="s">
        <v>7</v>
      </c>
      <c r="E15" s="17">
        <f>E17+E16+E18+E19</f>
        <v>28191.51</v>
      </c>
      <c r="F15" s="18">
        <f>F16+F17+F18+F19</f>
        <v>5000</v>
      </c>
      <c r="G15" s="18">
        <f t="shared" ref="G15:Q15" si="2">G16+G17+G18+G19</f>
        <v>0</v>
      </c>
      <c r="H15" s="18">
        <f t="shared" si="2"/>
        <v>4200</v>
      </c>
      <c r="I15" s="18">
        <f t="shared" si="2"/>
        <v>5000</v>
      </c>
      <c r="J15" s="66">
        <f t="shared" si="2"/>
        <v>5000</v>
      </c>
      <c r="K15" s="18">
        <f>K16+K17+K18+K19</f>
        <v>4575.67</v>
      </c>
      <c r="L15" s="18">
        <f>L16+L17+L18+L19</f>
        <v>4415.84</v>
      </c>
      <c r="M15" s="54">
        <f>M16+M17+M18+M19</f>
        <v>0</v>
      </c>
      <c r="N15" s="54">
        <f t="shared" si="2"/>
        <v>0</v>
      </c>
      <c r="O15" s="54">
        <f t="shared" si="2"/>
        <v>0</v>
      </c>
      <c r="P15" s="54">
        <f t="shared" si="2"/>
        <v>0</v>
      </c>
      <c r="Q15" s="54">
        <f t="shared" si="2"/>
        <v>0</v>
      </c>
    </row>
    <row r="16" spans="1:17" s="11" customFormat="1" ht="15.75" x14ac:dyDescent="0.25">
      <c r="A16" s="150"/>
      <c r="B16" s="153"/>
      <c r="C16" s="156"/>
      <c r="D16" s="9" t="s">
        <v>2</v>
      </c>
      <c r="E16" s="10">
        <f>F16+G16+H16+I16+J16+K16+L16+M16+N16+O16+P16+Q16</f>
        <v>0</v>
      </c>
      <c r="F16" s="18">
        <v>0</v>
      </c>
      <c r="G16" s="18">
        <v>0</v>
      </c>
      <c r="H16" s="18">
        <v>0</v>
      </c>
      <c r="I16" s="18">
        <v>0</v>
      </c>
      <c r="J16" s="66">
        <v>0</v>
      </c>
      <c r="K16" s="18">
        <v>0</v>
      </c>
      <c r="L16" s="19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</row>
    <row r="17" spans="1:17" s="11" customFormat="1" ht="31.5" x14ac:dyDescent="0.25">
      <c r="A17" s="150"/>
      <c r="B17" s="153"/>
      <c r="C17" s="156"/>
      <c r="D17" s="9" t="s">
        <v>3</v>
      </c>
      <c r="E17" s="10">
        <f t="shared" ref="E17:E19" si="3">F17+G17+H17+I17+J17+K17+L17+Q17+M17+N17+O17+P17</f>
        <v>0</v>
      </c>
      <c r="F17" s="18">
        <v>0</v>
      </c>
      <c r="G17" s="18">
        <v>0</v>
      </c>
      <c r="H17" s="18">
        <v>0</v>
      </c>
      <c r="I17" s="18">
        <v>0</v>
      </c>
      <c r="J17" s="66">
        <v>0</v>
      </c>
      <c r="K17" s="18">
        <v>0</v>
      </c>
      <c r="L17" s="19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</row>
    <row r="18" spans="1:17" s="11" customFormat="1" ht="15.75" x14ac:dyDescent="0.25">
      <c r="A18" s="150"/>
      <c r="B18" s="153"/>
      <c r="C18" s="156"/>
      <c r="D18" s="9" t="s">
        <v>4</v>
      </c>
      <c r="E18" s="10">
        <f t="shared" si="3"/>
        <v>28191.51</v>
      </c>
      <c r="F18" s="18">
        <v>5000</v>
      </c>
      <c r="G18" s="18">
        <v>0</v>
      </c>
      <c r="H18" s="18">
        <v>4200</v>
      </c>
      <c r="I18" s="18">
        <v>5000</v>
      </c>
      <c r="J18" s="66">
        <v>5000</v>
      </c>
      <c r="K18" s="18">
        <v>4575.67</v>
      </c>
      <c r="L18" s="19">
        <v>4415.84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</row>
    <row r="19" spans="1:17" s="11" customFormat="1" ht="31.5" x14ac:dyDescent="0.25">
      <c r="A19" s="151"/>
      <c r="B19" s="154"/>
      <c r="C19" s="157"/>
      <c r="D19" s="9" t="s">
        <v>5</v>
      </c>
      <c r="E19" s="10">
        <f t="shared" si="3"/>
        <v>0</v>
      </c>
      <c r="F19" s="18">
        <v>0</v>
      </c>
      <c r="G19" s="18">
        <v>0</v>
      </c>
      <c r="H19" s="18">
        <v>0</v>
      </c>
      <c r="I19" s="18">
        <v>0</v>
      </c>
      <c r="J19" s="66">
        <v>0</v>
      </c>
      <c r="K19" s="18">
        <v>0</v>
      </c>
      <c r="L19" s="19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</row>
    <row r="20" spans="1:17" s="1" customFormat="1" ht="15.75" customHeight="1" x14ac:dyDescent="0.25">
      <c r="A20" s="158" t="s">
        <v>11</v>
      </c>
      <c r="B20" s="159"/>
      <c r="C20" s="165"/>
      <c r="D20" s="3" t="s">
        <v>7</v>
      </c>
      <c r="E20" s="10">
        <f>E21+E22+E23+E24</f>
        <v>10568212.040000001</v>
      </c>
      <c r="F20" s="18">
        <f t="shared" ref="F20:M20" si="4">F22+F23</f>
        <v>1370700</v>
      </c>
      <c r="G20" s="18">
        <f t="shared" si="4"/>
        <v>1355800</v>
      </c>
      <c r="H20" s="18">
        <f t="shared" si="4"/>
        <v>1467274.28</v>
      </c>
      <c r="I20" s="18">
        <f t="shared" si="4"/>
        <v>1484864.9</v>
      </c>
      <c r="J20" s="66">
        <f t="shared" si="4"/>
        <v>1781581.35</v>
      </c>
      <c r="K20" s="18">
        <f t="shared" si="4"/>
        <v>1595575.67</v>
      </c>
      <c r="L20" s="18">
        <f t="shared" si="4"/>
        <v>1512415.84</v>
      </c>
      <c r="M20" s="54">
        <f t="shared" si="4"/>
        <v>0</v>
      </c>
      <c r="N20" s="56">
        <f t="shared" ref="N20:Q20" si="5">N21+N22+N23+N24</f>
        <v>0</v>
      </c>
      <c r="O20" s="56">
        <f t="shared" si="5"/>
        <v>0</v>
      </c>
      <c r="P20" s="56">
        <f t="shared" si="5"/>
        <v>0</v>
      </c>
      <c r="Q20" s="56">
        <f t="shared" si="5"/>
        <v>0</v>
      </c>
    </row>
    <row r="21" spans="1:17" s="1" customFormat="1" ht="15.75" x14ac:dyDescent="0.25">
      <c r="A21" s="160"/>
      <c r="B21" s="161"/>
      <c r="C21" s="166"/>
      <c r="D21" s="4" t="s">
        <v>2</v>
      </c>
      <c r="E21" s="13">
        <f>F21+G21+H21+I21+J21+K21+L21+M21+N21+O21+P21+Q21</f>
        <v>0</v>
      </c>
      <c r="F21" s="22">
        <f>F11+F16</f>
        <v>0</v>
      </c>
      <c r="G21" s="22">
        <f t="shared" ref="G21:Q21" si="6">G11+G16</f>
        <v>0</v>
      </c>
      <c r="H21" s="22">
        <f t="shared" si="6"/>
        <v>0</v>
      </c>
      <c r="I21" s="22">
        <f t="shared" si="6"/>
        <v>0</v>
      </c>
      <c r="J21" s="68">
        <f t="shared" si="6"/>
        <v>0</v>
      </c>
      <c r="K21" s="22">
        <f t="shared" si="6"/>
        <v>0</v>
      </c>
      <c r="L21" s="22">
        <f t="shared" si="6"/>
        <v>0</v>
      </c>
      <c r="M21" s="56">
        <f t="shared" si="6"/>
        <v>0</v>
      </c>
      <c r="N21" s="56">
        <f t="shared" si="6"/>
        <v>0</v>
      </c>
      <c r="O21" s="56">
        <f t="shared" si="6"/>
        <v>0</v>
      </c>
      <c r="P21" s="56">
        <f t="shared" si="6"/>
        <v>0</v>
      </c>
      <c r="Q21" s="56">
        <f t="shared" si="6"/>
        <v>0</v>
      </c>
    </row>
    <row r="22" spans="1:17" s="1" customFormat="1" ht="32.25" customHeight="1" x14ac:dyDescent="0.25">
      <c r="A22" s="160"/>
      <c r="B22" s="161"/>
      <c r="C22" s="166"/>
      <c r="D22" s="4" t="s">
        <v>3</v>
      </c>
      <c r="E22" s="13">
        <f>F22+G22+H22+I22+J22+K22+L22+M22+N22+O22+P22+Q22</f>
        <v>10505674.280000001</v>
      </c>
      <c r="F22" s="22">
        <f t="shared" ref="F22:Q22" si="7">F12+F17</f>
        <v>1365700</v>
      </c>
      <c r="G22" s="22">
        <f t="shared" si="7"/>
        <v>1355800</v>
      </c>
      <c r="H22" s="22">
        <f t="shared" si="7"/>
        <v>1463074.28</v>
      </c>
      <c r="I22" s="22">
        <f t="shared" si="7"/>
        <v>1464300</v>
      </c>
      <c r="J22" s="68">
        <f t="shared" si="7"/>
        <v>1757800</v>
      </c>
      <c r="K22" s="22">
        <f t="shared" si="7"/>
        <v>1591000</v>
      </c>
      <c r="L22" s="22">
        <f t="shared" si="7"/>
        <v>1508000</v>
      </c>
      <c r="M22" s="56">
        <f t="shared" si="7"/>
        <v>0</v>
      </c>
      <c r="N22" s="56">
        <f t="shared" si="7"/>
        <v>0</v>
      </c>
      <c r="O22" s="56">
        <f t="shared" si="7"/>
        <v>0</v>
      </c>
      <c r="P22" s="56">
        <f t="shared" si="7"/>
        <v>0</v>
      </c>
      <c r="Q22" s="56">
        <f t="shared" si="7"/>
        <v>0</v>
      </c>
    </row>
    <row r="23" spans="1:17" s="1" customFormat="1" ht="15.75" x14ac:dyDescent="0.25">
      <c r="A23" s="160"/>
      <c r="B23" s="161"/>
      <c r="C23" s="166"/>
      <c r="D23" s="4" t="s">
        <v>4</v>
      </c>
      <c r="E23" s="13">
        <f>F23+G23+H23+I23+J23+K23+L23+M23+N23+O23+P23+Q23</f>
        <v>62537.759999999995</v>
      </c>
      <c r="F23" s="22">
        <f t="shared" ref="F23:Q23" si="8">F13+F18</f>
        <v>5000</v>
      </c>
      <c r="G23" s="22">
        <f t="shared" si="8"/>
        <v>0</v>
      </c>
      <c r="H23" s="22">
        <f t="shared" si="8"/>
        <v>4200</v>
      </c>
      <c r="I23" s="22">
        <f t="shared" si="8"/>
        <v>20564.900000000001</v>
      </c>
      <c r="J23" s="68">
        <f t="shared" si="8"/>
        <v>23781.35</v>
      </c>
      <c r="K23" s="22">
        <f t="shared" si="8"/>
        <v>4575.67</v>
      </c>
      <c r="L23" s="22">
        <f t="shared" si="8"/>
        <v>4415.84</v>
      </c>
      <c r="M23" s="56">
        <f t="shared" si="8"/>
        <v>0</v>
      </c>
      <c r="N23" s="56">
        <f t="shared" si="8"/>
        <v>0</v>
      </c>
      <c r="O23" s="56">
        <f t="shared" si="8"/>
        <v>0</v>
      </c>
      <c r="P23" s="56">
        <f t="shared" si="8"/>
        <v>0</v>
      </c>
      <c r="Q23" s="56">
        <f t="shared" si="8"/>
        <v>0</v>
      </c>
    </row>
    <row r="24" spans="1:17" s="1" customFormat="1" ht="32.25" customHeight="1" x14ac:dyDescent="0.25">
      <c r="A24" s="162"/>
      <c r="B24" s="163"/>
      <c r="C24" s="167"/>
      <c r="D24" s="4" t="s">
        <v>5</v>
      </c>
      <c r="E24" s="13">
        <f>F24+G24+H24+I24+J24+K24+L24+M24+N24+O24+P24+Q24</f>
        <v>0</v>
      </c>
      <c r="F24" s="22">
        <f t="shared" ref="F24:Q24" si="9">F14+F19</f>
        <v>0</v>
      </c>
      <c r="G24" s="22">
        <f t="shared" si="9"/>
        <v>0</v>
      </c>
      <c r="H24" s="22">
        <f t="shared" si="9"/>
        <v>0</v>
      </c>
      <c r="I24" s="22">
        <f t="shared" si="9"/>
        <v>0</v>
      </c>
      <c r="J24" s="68">
        <f t="shared" si="9"/>
        <v>0</v>
      </c>
      <c r="K24" s="22">
        <f t="shared" si="9"/>
        <v>0</v>
      </c>
      <c r="L24" s="22">
        <f t="shared" si="9"/>
        <v>0</v>
      </c>
      <c r="M24" s="56">
        <f t="shared" si="9"/>
        <v>0</v>
      </c>
      <c r="N24" s="56">
        <f t="shared" si="9"/>
        <v>0</v>
      </c>
      <c r="O24" s="56">
        <f t="shared" si="9"/>
        <v>0</v>
      </c>
      <c r="P24" s="56">
        <f t="shared" si="9"/>
        <v>0</v>
      </c>
      <c r="Q24" s="56">
        <f t="shared" si="9"/>
        <v>0</v>
      </c>
    </row>
    <row r="25" spans="1:17" s="1" customFormat="1" ht="15.75" x14ac:dyDescent="0.25">
      <c r="A25" s="158" t="s">
        <v>12</v>
      </c>
      <c r="B25" s="159"/>
      <c r="C25" s="165"/>
      <c r="D25" s="3" t="s">
        <v>7</v>
      </c>
      <c r="E25" s="13">
        <f>F25+G25+H25+I25+J25+K25+L25+M25+N25+O25+P25+Q25</f>
        <v>0</v>
      </c>
      <c r="F25" s="22">
        <f t="shared" ref="F25:Q25" si="10">F26+F27+F28+F29</f>
        <v>0</v>
      </c>
      <c r="G25" s="22">
        <f t="shared" si="10"/>
        <v>0</v>
      </c>
      <c r="H25" s="23">
        <f t="shared" si="10"/>
        <v>0</v>
      </c>
      <c r="I25" s="22">
        <f t="shared" si="10"/>
        <v>0</v>
      </c>
      <c r="J25" s="68">
        <f t="shared" si="10"/>
        <v>0</v>
      </c>
      <c r="K25" s="22">
        <f t="shared" si="10"/>
        <v>0</v>
      </c>
      <c r="L25" s="22">
        <f t="shared" si="10"/>
        <v>0</v>
      </c>
      <c r="M25" s="56">
        <f t="shared" si="10"/>
        <v>0</v>
      </c>
      <c r="N25" s="56">
        <f t="shared" si="10"/>
        <v>0</v>
      </c>
      <c r="O25" s="56">
        <f t="shared" si="10"/>
        <v>0</v>
      </c>
      <c r="P25" s="56">
        <f t="shared" si="10"/>
        <v>0</v>
      </c>
      <c r="Q25" s="56">
        <f t="shared" si="10"/>
        <v>0</v>
      </c>
    </row>
    <row r="26" spans="1:17" s="1" customFormat="1" ht="15.75" x14ac:dyDescent="0.25">
      <c r="A26" s="160"/>
      <c r="B26" s="161"/>
      <c r="C26" s="166"/>
      <c r="D26" s="4" t="s">
        <v>2</v>
      </c>
      <c r="E26" s="13">
        <f t="shared" ref="E26:E29" si="11">F26+G26+H26+I26+J26+K26+L26+M26+N26+O26+P26+Q26</f>
        <v>0</v>
      </c>
      <c r="F26" s="22">
        <v>0</v>
      </c>
      <c r="G26" s="22">
        <v>0</v>
      </c>
      <c r="H26" s="23">
        <v>0</v>
      </c>
      <c r="I26" s="22">
        <v>0</v>
      </c>
      <c r="J26" s="68">
        <v>0</v>
      </c>
      <c r="K26" s="22">
        <v>0</v>
      </c>
      <c r="L26" s="22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</row>
    <row r="27" spans="1:17" s="1" customFormat="1" ht="32.25" customHeight="1" x14ac:dyDescent="0.25">
      <c r="A27" s="160"/>
      <c r="B27" s="161"/>
      <c r="C27" s="166"/>
      <c r="D27" s="4" t="s">
        <v>3</v>
      </c>
      <c r="E27" s="13">
        <f t="shared" si="11"/>
        <v>0</v>
      </c>
      <c r="F27" s="22">
        <v>0</v>
      </c>
      <c r="G27" s="22">
        <v>0</v>
      </c>
      <c r="H27" s="23">
        <v>0</v>
      </c>
      <c r="I27" s="22">
        <v>0</v>
      </c>
      <c r="J27" s="68">
        <v>0</v>
      </c>
      <c r="K27" s="22">
        <v>0</v>
      </c>
      <c r="L27" s="22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</row>
    <row r="28" spans="1:17" s="1" customFormat="1" ht="15.75" x14ac:dyDescent="0.25">
      <c r="A28" s="160"/>
      <c r="B28" s="161"/>
      <c r="C28" s="166"/>
      <c r="D28" s="4" t="s">
        <v>4</v>
      </c>
      <c r="E28" s="13">
        <f t="shared" si="11"/>
        <v>0</v>
      </c>
      <c r="F28" s="22">
        <v>0</v>
      </c>
      <c r="G28" s="22">
        <v>0</v>
      </c>
      <c r="H28" s="23">
        <v>0</v>
      </c>
      <c r="I28" s="22">
        <v>0</v>
      </c>
      <c r="J28" s="68">
        <v>0</v>
      </c>
      <c r="K28" s="22">
        <v>0</v>
      </c>
      <c r="L28" s="22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</row>
    <row r="29" spans="1:17" s="1" customFormat="1" ht="32.25" customHeight="1" x14ac:dyDescent="0.25">
      <c r="A29" s="162"/>
      <c r="B29" s="163"/>
      <c r="C29" s="167"/>
      <c r="D29" s="4" t="s">
        <v>5</v>
      </c>
      <c r="E29" s="13">
        <f t="shared" si="11"/>
        <v>0</v>
      </c>
      <c r="F29" s="22">
        <v>0</v>
      </c>
      <c r="G29" s="22">
        <v>0</v>
      </c>
      <c r="H29" s="23">
        <v>0</v>
      </c>
      <c r="I29" s="22">
        <v>0</v>
      </c>
      <c r="J29" s="68">
        <v>0</v>
      </c>
      <c r="K29" s="22">
        <v>0</v>
      </c>
      <c r="L29" s="22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</row>
    <row r="30" spans="1:17" s="1" customFormat="1" ht="15.75" x14ac:dyDescent="0.25">
      <c r="A30" s="158" t="s">
        <v>13</v>
      </c>
      <c r="B30" s="159"/>
      <c r="C30" s="165"/>
      <c r="D30" s="3" t="s">
        <v>7</v>
      </c>
      <c r="E30" s="10">
        <f>E31+E32+E33+E34</f>
        <v>10568212.040000001</v>
      </c>
      <c r="F30" s="18">
        <f>F31+F32+F33+F34</f>
        <v>1370700</v>
      </c>
      <c r="G30" s="18">
        <f t="shared" ref="G30:Q30" si="12">G31+G32+G33+G34</f>
        <v>1355800</v>
      </c>
      <c r="H30" s="18">
        <f t="shared" si="12"/>
        <v>1467274.28</v>
      </c>
      <c r="I30" s="18">
        <f t="shared" si="12"/>
        <v>1484864.9</v>
      </c>
      <c r="J30" s="66">
        <f t="shared" si="12"/>
        <v>1781581.35</v>
      </c>
      <c r="K30" s="18">
        <f t="shared" si="12"/>
        <v>1595575.67</v>
      </c>
      <c r="L30" s="18">
        <f t="shared" si="12"/>
        <v>1512415.84</v>
      </c>
      <c r="M30" s="54">
        <f t="shared" si="12"/>
        <v>0</v>
      </c>
      <c r="N30" s="54">
        <f t="shared" si="12"/>
        <v>0</v>
      </c>
      <c r="O30" s="54">
        <f t="shared" si="12"/>
        <v>0</v>
      </c>
      <c r="P30" s="54">
        <f t="shared" si="12"/>
        <v>0</v>
      </c>
      <c r="Q30" s="54">
        <f t="shared" si="12"/>
        <v>0</v>
      </c>
    </row>
    <row r="31" spans="1:17" s="1" customFormat="1" ht="15.75" x14ac:dyDescent="0.25">
      <c r="A31" s="160"/>
      <c r="B31" s="161"/>
      <c r="C31" s="166"/>
      <c r="D31" s="4" t="s">
        <v>2</v>
      </c>
      <c r="E31" s="13">
        <f t="shared" ref="E31:E34" si="13">F31+G31+H31+I31+J31+K31+L31+M31+N31+O31+P31+Q31</f>
        <v>0</v>
      </c>
      <c r="F31" s="22">
        <f>F21-F26</f>
        <v>0</v>
      </c>
      <c r="G31" s="22">
        <f t="shared" ref="G31:Q31" si="14">G21-G26</f>
        <v>0</v>
      </c>
      <c r="H31" s="22">
        <f t="shared" si="14"/>
        <v>0</v>
      </c>
      <c r="I31" s="22">
        <f t="shared" si="14"/>
        <v>0</v>
      </c>
      <c r="J31" s="68">
        <f t="shared" si="14"/>
        <v>0</v>
      </c>
      <c r="K31" s="22">
        <f t="shared" si="14"/>
        <v>0</v>
      </c>
      <c r="L31" s="22">
        <f t="shared" si="14"/>
        <v>0</v>
      </c>
      <c r="M31" s="56">
        <f t="shared" si="14"/>
        <v>0</v>
      </c>
      <c r="N31" s="56">
        <f t="shared" si="14"/>
        <v>0</v>
      </c>
      <c r="O31" s="56">
        <f t="shared" si="14"/>
        <v>0</v>
      </c>
      <c r="P31" s="56">
        <f t="shared" si="14"/>
        <v>0</v>
      </c>
      <c r="Q31" s="56">
        <f t="shared" si="14"/>
        <v>0</v>
      </c>
    </row>
    <row r="32" spans="1:17" s="1" customFormat="1" ht="32.25" customHeight="1" x14ac:dyDescent="0.25">
      <c r="A32" s="160"/>
      <c r="B32" s="161"/>
      <c r="C32" s="166"/>
      <c r="D32" s="4" t="s">
        <v>3</v>
      </c>
      <c r="E32" s="13">
        <f t="shared" si="13"/>
        <v>10505674.280000001</v>
      </c>
      <c r="F32" s="22">
        <f t="shared" ref="F32:Q32" si="15">F22-F27</f>
        <v>1365700</v>
      </c>
      <c r="G32" s="22">
        <f t="shared" si="15"/>
        <v>1355800</v>
      </c>
      <c r="H32" s="22">
        <f t="shared" si="15"/>
        <v>1463074.28</v>
      </c>
      <c r="I32" s="22">
        <f t="shared" si="15"/>
        <v>1464300</v>
      </c>
      <c r="J32" s="68">
        <f t="shared" si="15"/>
        <v>1757800</v>
      </c>
      <c r="K32" s="22">
        <f t="shared" si="15"/>
        <v>1591000</v>
      </c>
      <c r="L32" s="22">
        <f t="shared" si="15"/>
        <v>1508000</v>
      </c>
      <c r="M32" s="56">
        <f t="shared" si="15"/>
        <v>0</v>
      </c>
      <c r="N32" s="56">
        <f t="shared" si="15"/>
        <v>0</v>
      </c>
      <c r="O32" s="56">
        <f t="shared" si="15"/>
        <v>0</v>
      </c>
      <c r="P32" s="56">
        <f t="shared" si="15"/>
        <v>0</v>
      </c>
      <c r="Q32" s="56">
        <f t="shared" si="15"/>
        <v>0</v>
      </c>
    </row>
    <row r="33" spans="1:17" s="1" customFormat="1" ht="15.75" x14ac:dyDescent="0.25">
      <c r="A33" s="160"/>
      <c r="B33" s="161"/>
      <c r="C33" s="166"/>
      <c r="D33" s="4"/>
      <c r="E33" s="13">
        <f t="shared" si="13"/>
        <v>62537.759999999995</v>
      </c>
      <c r="F33" s="22">
        <f t="shared" ref="F33:Q33" si="16">F23-F28</f>
        <v>5000</v>
      </c>
      <c r="G33" s="22">
        <f t="shared" si="16"/>
        <v>0</v>
      </c>
      <c r="H33" s="22">
        <f t="shared" si="16"/>
        <v>4200</v>
      </c>
      <c r="I33" s="22">
        <f t="shared" si="16"/>
        <v>20564.900000000001</v>
      </c>
      <c r="J33" s="68">
        <f t="shared" si="16"/>
        <v>23781.35</v>
      </c>
      <c r="K33" s="22">
        <f t="shared" si="16"/>
        <v>4575.67</v>
      </c>
      <c r="L33" s="22">
        <f t="shared" si="16"/>
        <v>4415.84</v>
      </c>
      <c r="M33" s="56">
        <f t="shared" si="16"/>
        <v>0</v>
      </c>
      <c r="N33" s="56">
        <f t="shared" si="16"/>
        <v>0</v>
      </c>
      <c r="O33" s="56">
        <f t="shared" si="16"/>
        <v>0</v>
      </c>
      <c r="P33" s="56">
        <f t="shared" si="16"/>
        <v>0</v>
      </c>
      <c r="Q33" s="56">
        <f t="shared" si="16"/>
        <v>0</v>
      </c>
    </row>
    <row r="34" spans="1:17" s="1" customFormat="1" ht="32.25" customHeight="1" x14ac:dyDescent="0.25">
      <c r="A34" s="162"/>
      <c r="B34" s="163"/>
      <c r="C34" s="167"/>
      <c r="D34" s="4" t="s">
        <v>5</v>
      </c>
      <c r="E34" s="13">
        <f t="shared" si="13"/>
        <v>0</v>
      </c>
      <c r="F34" s="22">
        <f t="shared" ref="F34:Q34" si="17">F24-F29</f>
        <v>0</v>
      </c>
      <c r="G34" s="22">
        <f t="shared" si="17"/>
        <v>0</v>
      </c>
      <c r="H34" s="22">
        <f t="shared" si="17"/>
        <v>0</v>
      </c>
      <c r="I34" s="22">
        <f t="shared" si="17"/>
        <v>0</v>
      </c>
      <c r="J34" s="68">
        <f t="shared" si="17"/>
        <v>0</v>
      </c>
      <c r="K34" s="22">
        <f t="shared" si="17"/>
        <v>0</v>
      </c>
      <c r="L34" s="22">
        <f t="shared" si="17"/>
        <v>0</v>
      </c>
      <c r="M34" s="56">
        <f t="shared" si="17"/>
        <v>0</v>
      </c>
      <c r="N34" s="56">
        <f t="shared" si="17"/>
        <v>0</v>
      </c>
      <c r="O34" s="56">
        <f t="shared" si="17"/>
        <v>0</v>
      </c>
      <c r="P34" s="56">
        <f t="shared" si="17"/>
        <v>0</v>
      </c>
      <c r="Q34" s="56">
        <f t="shared" si="17"/>
        <v>0</v>
      </c>
    </row>
    <row r="35" spans="1:17" s="1" customFormat="1" ht="15.75" x14ac:dyDescent="0.25">
      <c r="A35" s="168" t="s">
        <v>14</v>
      </c>
      <c r="B35" s="169"/>
      <c r="C35" s="7"/>
      <c r="D35" s="4"/>
      <c r="E35" s="14"/>
      <c r="F35" s="24"/>
      <c r="G35" s="24"/>
      <c r="H35" s="25"/>
      <c r="I35" s="24"/>
      <c r="J35" s="69"/>
      <c r="K35" s="24"/>
      <c r="L35" s="24"/>
      <c r="M35" s="57"/>
      <c r="N35" s="57"/>
      <c r="O35" s="57"/>
      <c r="P35" s="57"/>
      <c r="Q35" s="57"/>
    </row>
    <row r="36" spans="1:17" s="1" customFormat="1" ht="15.75" x14ac:dyDescent="0.25">
      <c r="A36" s="158" t="s">
        <v>6</v>
      </c>
      <c r="B36" s="159"/>
      <c r="C36" s="170" t="s">
        <v>21</v>
      </c>
      <c r="D36" s="3" t="s">
        <v>7</v>
      </c>
      <c r="E36" s="10">
        <f>E37+E38+E39+E40</f>
        <v>10568212.040000001</v>
      </c>
      <c r="F36" s="18">
        <f>F37+F38+F39+F40</f>
        <v>1370700</v>
      </c>
      <c r="G36" s="18">
        <f t="shared" ref="G36:Q36" si="18">G37+G38+G39+G40</f>
        <v>1355800</v>
      </c>
      <c r="H36" s="18">
        <f t="shared" si="18"/>
        <v>1467274.28</v>
      </c>
      <c r="I36" s="18">
        <f t="shared" si="18"/>
        <v>1484864.9</v>
      </c>
      <c r="J36" s="66">
        <f t="shared" si="18"/>
        <v>1781581.35</v>
      </c>
      <c r="K36" s="18">
        <f t="shared" si="18"/>
        <v>1595575.67</v>
      </c>
      <c r="L36" s="18">
        <f t="shared" si="18"/>
        <v>1512415.84</v>
      </c>
      <c r="M36" s="54">
        <f t="shared" si="18"/>
        <v>0</v>
      </c>
      <c r="N36" s="54">
        <f t="shared" si="18"/>
        <v>0</v>
      </c>
      <c r="O36" s="54">
        <f t="shared" si="18"/>
        <v>0</v>
      </c>
      <c r="P36" s="54">
        <f t="shared" si="18"/>
        <v>0</v>
      </c>
      <c r="Q36" s="54">
        <f t="shared" si="18"/>
        <v>0</v>
      </c>
    </row>
    <row r="37" spans="1:17" s="1" customFormat="1" ht="15.75" x14ac:dyDescent="0.25">
      <c r="A37" s="160"/>
      <c r="B37" s="161"/>
      <c r="C37" s="171"/>
      <c r="D37" s="4" t="s">
        <v>2</v>
      </c>
      <c r="E37" s="13">
        <f>SUM(F37:L37)</f>
        <v>0</v>
      </c>
      <c r="F37" s="22">
        <f>F21</f>
        <v>0</v>
      </c>
      <c r="G37" s="22">
        <f t="shared" ref="G37:Q37" si="19">G21</f>
        <v>0</v>
      </c>
      <c r="H37" s="22">
        <f t="shared" si="19"/>
        <v>0</v>
      </c>
      <c r="I37" s="22">
        <f t="shared" si="19"/>
        <v>0</v>
      </c>
      <c r="J37" s="68">
        <f t="shared" si="19"/>
        <v>0</v>
      </c>
      <c r="K37" s="22">
        <f t="shared" si="19"/>
        <v>0</v>
      </c>
      <c r="L37" s="22">
        <f t="shared" si="19"/>
        <v>0</v>
      </c>
      <c r="M37" s="56">
        <f t="shared" si="19"/>
        <v>0</v>
      </c>
      <c r="N37" s="56">
        <f t="shared" si="19"/>
        <v>0</v>
      </c>
      <c r="O37" s="56">
        <f t="shared" si="19"/>
        <v>0</v>
      </c>
      <c r="P37" s="56">
        <f t="shared" si="19"/>
        <v>0</v>
      </c>
      <c r="Q37" s="56">
        <f t="shared" si="19"/>
        <v>0</v>
      </c>
    </row>
    <row r="38" spans="1:17" s="1" customFormat="1" ht="32.25" customHeight="1" x14ac:dyDescent="0.25">
      <c r="A38" s="160"/>
      <c r="B38" s="161"/>
      <c r="C38" s="171"/>
      <c r="D38" s="4" t="s">
        <v>3</v>
      </c>
      <c r="E38" s="13">
        <f t="shared" ref="E38:E40" si="20">F38+G38+H38+I38+J38+K38+L38+M38+N38+O38+P38+Q38</f>
        <v>10505674.280000001</v>
      </c>
      <c r="F38" s="22">
        <f>F22</f>
        <v>1365700</v>
      </c>
      <c r="G38" s="22">
        <f t="shared" ref="G38:Q38" si="21">G22</f>
        <v>1355800</v>
      </c>
      <c r="H38" s="22">
        <f t="shared" si="21"/>
        <v>1463074.28</v>
      </c>
      <c r="I38" s="22">
        <f t="shared" si="21"/>
        <v>1464300</v>
      </c>
      <c r="J38" s="68">
        <f t="shared" si="21"/>
        <v>1757800</v>
      </c>
      <c r="K38" s="22">
        <f t="shared" si="21"/>
        <v>1591000</v>
      </c>
      <c r="L38" s="22">
        <f t="shared" si="21"/>
        <v>1508000</v>
      </c>
      <c r="M38" s="56">
        <f t="shared" si="21"/>
        <v>0</v>
      </c>
      <c r="N38" s="56">
        <f t="shared" si="21"/>
        <v>0</v>
      </c>
      <c r="O38" s="56">
        <f t="shared" si="21"/>
        <v>0</v>
      </c>
      <c r="P38" s="56">
        <f t="shared" si="21"/>
        <v>0</v>
      </c>
      <c r="Q38" s="56">
        <f t="shared" si="21"/>
        <v>0</v>
      </c>
    </row>
    <row r="39" spans="1:17" s="1" customFormat="1" ht="15.75" x14ac:dyDescent="0.25">
      <c r="A39" s="160"/>
      <c r="B39" s="161"/>
      <c r="C39" s="171"/>
      <c r="D39" s="4" t="s">
        <v>4</v>
      </c>
      <c r="E39" s="13">
        <f t="shared" si="20"/>
        <v>62537.759999999995</v>
      </c>
      <c r="F39" s="18">
        <f>F23</f>
        <v>5000</v>
      </c>
      <c r="G39" s="18">
        <f t="shared" ref="G39:Q39" si="22">G23</f>
        <v>0</v>
      </c>
      <c r="H39" s="18">
        <f t="shared" si="22"/>
        <v>4200</v>
      </c>
      <c r="I39" s="18">
        <f t="shared" si="22"/>
        <v>20564.900000000001</v>
      </c>
      <c r="J39" s="66">
        <f t="shared" si="22"/>
        <v>23781.35</v>
      </c>
      <c r="K39" s="18">
        <f t="shared" si="22"/>
        <v>4575.67</v>
      </c>
      <c r="L39" s="18">
        <f t="shared" si="22"/>
        <v>4415.84</v>
      </c>
      <c r="M39" s="54">
        <f t="shared" si="22"/>
        <v>0</v>
      </c>
      <c r="N39" s="54">
        <f t="shared" si="22"/>
        <v>0</v>
      </c>
      <c r="O39" s="54">
        <f t="shared" si="22"/>
        <v>0</v>
      </c>
      <c r="P39" s="54">
        <f t="shared" si="22"/>
        <v>0</v>
      </c>
      <c r="Q39" s="54">
        <f t="shared" si="22"/>
        <v>0</v>
      </c>
    </row>
    <row r="40" spans="1:17" s="1" customFormat="1" ht="32.25" customHeight="1" x14ac:dyDescent="0.25">
      <c r="A40" s="162"/>
      <c r="B40" s="163"/>
      <c r="C40" s="172"/>
      <c r="D40" s="4" t="s">
        <v>5</v>
      </c>
      <c r="E40" s="13">
        <f t="shared" si="20"/>
        <v>0</v>
      </c>
      <c r="F40" s="18">
        <f>F24</f>
        <v>0</v>
      </c>
      <c r="G40" s="18">
        <f t="shared" ref="G40:Q40" si="23">G24</f>
        <v>0</v>
      </c>
      <c r="H40" s="18">
        <f t="shared" si="23"/>
        <v>0</v>
      </c>
      <c r="I40" s="18">
        <f t="shared" si="23"/>
        <v>0</v>
      </c>
      <c r="J40" s="66">
        <f t="shared" si="23"/>
        <v>0</v>
      </c>
      <c r="K40" s="18">
        <f t="shared" si="23"/>
        <v>0</v>
      </c>
      <c r="L40" s="18">
        <f t="shared" si="23"/>
        <v>0</v>
      </c>
      <c r="M40" s="54">
        <f t="shared" si="23"/>
        <v>0</v>
      </c>
      <c r="N40" s="54">
        <f t="shared" si="23"/>
        <v>0</v>
      </c>
      <c r="O40" s="54">
        <f t="shared" si="23"/>
        <v>0</v>
      </c>
      <c r="P40" s="54">
        <f t="shared" si="23"/>
        <v>0</v>
      </c>
      <c r="Q40" s="54">
        <f t="shared" si="23"/>
        <v>0</v>
      </c>
    </row>
    <row r="41" spans="1:17" s="1" customFormat="1" ht="15.75" x14ac:dyDescent="0.25">
      <c r="A41" s="158" t="s">
        <v>17</v>
      </c>
      <c r="B41" s="159"/>
      <c r="C41" s="164"/>
      <c r="D41" s="3" t="s">
        <v>7</v>
      </c>
      <c r="E41" s="14">
        <f t="shared" ref="E41:E45" si="24">F41+G41+H41+I41+J41+K41+L41+Q41+M41+N41+O41+P41</f>
        <v>0</v>
      </c>
      <c r="F41" s="14">
        <f>F42+F43+F44+F45</f>
        <v>0</v>
      </c>
      <c r="G41" s="14">
        <f t="shared" ref="G41:Q41" si="25">G42+G43+G44+G45</f>
        <v>0</v>
      </c>
      <c r="H41" s="15">
        <f t="shared" si="25"/>
        <v>0</v>
      </c>
      <c r="I41" s="14">
        <f t="shared" si="25"/>
        <v>0</v>
      </c>
      <c r="J41" s="70">
        <f t="shared" si="25"/>
        <v>0</v>
      </c>
      <c r="K41" s="14">
        <f t="shared" si="25"/>
        <v>0</v>
      </c>
      <c r="L41" s="14">
        <f t="shared" si="25"/>
        <v>0</v>
      </c>
      <c r="M41" s="57">
        <f t="shared" si="25"/>
        <v>0</v>
      </c>
      <c r="N41" s="57">
        <f t="shared" si="25"/>
        <v>0</v>
      </c>
      <c r="O41" s="57">
        <f t="shared" si="25"/>
        <v>0</v>
      </c>
      <c r="P41" s="57">
        <f t="shared" si="25"/>
        <v>0</v>
      </c>
      <c r="Q41" s="57">
        <f t="shared" si="25"/>
        <v>0</v>
      </c>
    </row>
    <row r="42" spans="1:17" s="1" customFormat="1" ht="15.75" x14ac:dyDescent="0.25">
      <c r="A42" s="160"/>
      <c r="B42" s="161"/>
      <c r="C42" s="164"/>
      <c r="D42" s="4" t="s">
        <v>2</v>
      </c>
      <c r="E42" s="14">
        <f t="shared" si="24"/>
        <v>0</v>
      </c>
      <c r="F42" s="14">
        <v>0</v>
      </c>
      <c r="G42" s="14">
        <v>0</v>
      </c>
      <c r="H42" s="14">
        <v>0</v>
      </c>
      <c r="I42" s="14">
        <v>0</v>
      </c>
      <c r="J42" s="70">
        <v>0</v>
      </c>
      <c r="K42" s="14">
        <v>0</v>
      </c>
      <c r="L42" s="14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</row>
    <row r="43" spans="1:17" s="1" customFormat="1" ht="32.25" customHeight="1" x14ac:dyDescent="0.25">
      <c r="A43" s="160"/>
      <c r="B43" s="161"/>
      <c r="C43" s="164"/>
      <c r="D43" s="4" t="s">
        <v>3</v>
      </c>
      <c r="E43" s="14">
        <f t="shared" si="24"/>
        <v>0</v>
      </c>
      <c r="F43" s="14">
        <v>0</v>
      </c>
      <c r="G43" s="14">
        <v>0</v>
      </c>
      <c r="H43" s="14">
        <v>0</v>
      </c>
      <c r="I43" s="14">
        <v>0</v>
      </c>
      <c r="J43" s="70">
        <v>0</v>
      </c>
      <c r="K43" s="14">
        <v>0</v>
      </c>
      <c r="L43" s="14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</row>
    <row r="44" spans="1:17" s="1" customFormat="1" ht="15.75" x14ac:dyDescent="0.25">
      <c r="A44" s="160"/>
      <c r="B44" s="161"/>
      <c r="C44" s="164"/>
      <c r="D44" s="4" t="s">
        <v>4</v>
      </c>
      <c r="E44" s="14">
        <f t="shared" si="24"/>
        <v>0</v>
      </c>
      <c r="F44" s="14">
        <v>0</v>
      </c>
      <c r="G44" s="14">
        <v>0</v>
      </c>
      <c r="H44" s="14">
        <v>0</v>
      </c>
      <c r="I44" s="14">
        <v>0</v>
      </c>
      <c r="J44" s="70">
        <v>0</v>
      </c>
      <c r="K44" s="14">
        <v>0</v>
      </c>
      <c r="L44" s="14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</row>
    <row r="45" spans="1:17" s="1" customFormat="1" ht="32.25" customHeight="1" x14ac:dyDescent="0.25">
      <c r="A45" s="162"/>
      <c r="B45" s="163"/>
      <c r="C45" s="164"/>
      <c r="D45" s="4" t="s">
        <v>5</v>
      </c>
      <c r="E45" s="14">
        <f t="shared" si="24"/>
        <v>0</v>
      </c>
      <c r="F45" s="14">
        <v>0</v>
      </c>
      <c r="G45" s="14">
        <v>0</v>
      </c>
      <c r="H45" s="14">
        <v>0</v>
      </c>
      <c r="I45" s="14">
        <v>0</v>
      </c>
      <c r="J45" s="70">
        <v>0</v>
      </c>
      <c r="K45" s="14">
        <v>0</v>
      </c>
      <c r="L45" s="14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</row>
    <row r="46" spans="1:17" s="1" customFormat="1" x14ac:dyDescent="0.25">
      <c r="H46" s="5"/>
      <c r="J46" s="71"/>
      <c r="M46" s="58"/>
      <c r="N46" s="59"/>
      <c r="O46" s="59"/>
      <c r="P46" s="59"/>
      <c r="Q46" s="59"/>
    </row>
    <row r="47" spans="1:17" s="1" customFormat="1" x14ac:dyDescent="0.25">
      <c r="H47" s="5"/>
      <c r="J47" s="71"/>
      <c r="M47" s="58"/>
      <c r="N47" s="59"/>
      <c r="O47" s="59"/>
      <c r="P47" s="59"/>
      <c r="Q47" s="59"/>
    </row>
  </sheetData>
  <mergeCells count="27">
    <mergeCell ref="A15:A19"/>
    <mergeCell ref="B15:B19"/>
    <mergeCell ref="C15:C19"/>
    <mergeCell ref="A35:B35"/>
    <mergeCell ref="A36:B40"/>
    <mergeCell ref="C36:C40"/>
    <mergeCell ref="A41:B45"/>
    <mergeCell ref="C41:C45"/>
    <mergeCell ref="A20:B24"/>
    <mergeCell ref="C20:C24"/>
    <mergeCell ref="A25:B29"/>
    <mergeCell ref="C25:C29"/>
    <mergeCell ref="A30:B34"/>
    <mergeCell ref="C30:C34"/>
    <mergeCell ref="A10:A14"/>
    <mergeCell ref="B10:B14"/>
    <mergeCell ref="C10:C14"/>
    <mergeCell ref="A6:A8"/>
    <mergeCell ref="B6:B8"/>
    <mergeCell ref="C6:C8"/>
    <mergeCell ref="M1:Q1"/>
    <mergeCell ref="P3:Q3"/>
    <mergeCell ref="D6:D8"/>
    <mergeCell ref="E6:Q6"/>
    <mergeCell ref="E7:E8"/>
    <mergeCell ref="F7:Q7"/>
    <mergeCell ref="A4:Q4"/>
  </mergeCells>
  <pageMargins left="1.1811023622047245" right="0.39370078740157483" top="0.78740157480314965" bottom="0.78740157480314965" header="0.31496062992125984" footer="0.31496062992125984"/>
  <pageSetup paperSize="9" scale="40" firstPageNumber="8" fitToHeight="5" orientation="landscape" useFirstPageNumber="1" r:id="rId1"/>
  <headerFooter differentOddEven="1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 </vt:lpstr>
      <vt:lpstr>Таблица 2</vt:lpstr>
      <vt:lpstr>'Таблица 2'!Заголовки_для_печати</vt:lpstr>
      <vt:lpstr>'Таблица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2024-03-15T12:07:50Z</dcterms:modified>
</cp:coreProperties>
</file>