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60" windowWidth="16965" windowHeight="12315"/>
  </bookViews>
  <sheets>
    <sheet name="Приложение 3.1" sheetId="26" r:id="rId1"/>
    <sheet name="Лист1" sheetId="25" r:id="rId2"/>
  </sheets>
  <definedNames>
    <definedName name="_xlnm._FilterDatabase" localSheetId="0" hidden="1">'Приложение 3.1'!$A$8:$D$114</definedName>
    <definedName name="_xlnm.Print_Titles" localSheetId="0">'Приложение 3.1'!$8:$8</definedName>
    <definedName name="_xlnm.Print_Area" localSheetId="0">'Приложение 3.1'!$A$1:$D$114</definedName>
  </definedNames>
  <calcPr calcId="125725"/>
</workbook>
</file>

<file path=xl/calcChain.xml><?xml version="1.0" encoding="utf-8"?>
<calcChain xmlns="http://schemas.openxmlformats.org/spreadsheetml/2006/main">
  <c r="D77" i="26"/>
  <c r="C77"/>
  <c r="C99" l="1"/>
  <c r="D99"/>
  <c r="C84"/>
  <c r="D84"/>
  <c r="D61" l="1"/>
  <c r="D58" s="1"/>
  <c r="C61"/>
  <c r="C58" s="1"/>
  <c r="D13" l="1"/>
  <c r="C13"/>
  <c r="D33" l="1"/>
  <c r="C33"/>
  <c r="C103" l="1"/>
  <c r="D103"/>
  <c r="C106" l="1"/>
  <c r="D106"/>
  <c r="C102" l="1"/>
  <c r="D102"/>
  <c r="C46" l="1"/>
  <c r="D46"/>
  <c r="D83" l="1"/>
  <c r="C57"/>
  <c r="C83"/>
  <c r="D57"/>
  <c r="D44" l="1"/>
  <c r="C44"/>
  <c r="D40"/>
  <c r="C40"/>
  <c r="D38"/>
  <c r="C38"/>
  <c r="D36"/>
  <c r="C36"/>
  <c r="C31"/>
  <c r="D31"/>
  <c r="D26"/>
  <c r="C26"/>
  <c r="D22"/>
  <c r="C22"/>
  <c r="D17"/>
  <c r="C17"/>
  <c r="D15"/>
  <c r="C15"/>
  <c r="D12"/>
  <c r="C12"/>
  <c r="D11" l="1"/>
  <c r="C11"/>
  <c r="D30"/>
  <c r="C30"/>
  <c r="D9" l="1"/>
  <c r="C9"/>
  <c r="D55"/>
  <c r="C55"/>
  <c r="C54" l="1"/>
  <c r="D54"/>
  <c r="C114" l="1"/>
  <c r="D114"/>
</calcChain>
</file>

<file path=xl/sharedStrings.xml><?xml version="1.0" encoding="utf-8"?>
<sst xmlns="http://schemas.openxmlformats.org/spreadsheetml/2006/main" count="202" uniqueCount="171">
  <si>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</si>
  <si>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</si>
  <si>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</si>
  <si>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</si>
  <si>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</si>
  <si>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</si>
  <si>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</si>
  <si>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</si>
  <si>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</si>
  <si>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</si>
  <si>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</si>
  <si>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</si>
  <si>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Земельный налог</t>
  </si>
  <si>
    <t>000 1 08 00000 00 0000 000</t>
  </si>
  <si>
    <t>000 1 08 03000 01 0000 110</t>
  </si>
  <si>
    <t>000 1 08 07000 01 0000 110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</si>
  <si>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</si>
  <si>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</si>
  <si>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</si>
  <si>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</si>
  <si>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</si>
  <si>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</si>
  <si>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</si>
  <si>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</si>
  <si>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</si>
  <si>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</si>
  <si>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</si>
  <si>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</si>
  <si>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000 1 15 00000 00 0000 000</t>
  </si>
  <si>
    <t>АДМИНИСТРАТИВНЫЕ ПЛАТЕЖИ И СБОРЫ</t>
  </si>
  <si>
    <t>000 1 16 00000 00 0000 000</t>
  </si>
  <si>
    <t>ПРОЧИЕ НЕНАЛОГОВЫЕ ДОХОДЫ</t>
  </si>
  <si>
    <t>000 2 00 00000 00 0000 000</t>
  </si>
  <si>
    <t>в том числе:</t>
  </si>
  <si>
    <t>Бюджет автономного округа - всего</t>
  </si>
  <si>
    <t>Федеральный бюджет - всего</t>
  </si>
  <si>
    <t>ПРОЧИЕ БЕЗВОЗМЕЗДНЫЕ ПОСТУПЛЕНИЯ</t>
  </si>
  <si>
    <t>ИТОГО ДОХОДОВ</t>
  </si>
  <si>
    <t>000 1 05 03000 01 0000 110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</si>
  <si>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</si>
  <si>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</si>
  <si>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</si>
  <si>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</si>
  <si>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</si>
  <si>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</si>
  <si>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</si>
  <si>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</si>
  <si>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</si>
  <si>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ДОХОДЫ ОТ ОКАЗАНИЯ ПЛАТНЫХ УСЛУГ (РАБОТ) И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</si>
  <si>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</si>
  <si>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</si>
  <si>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</si>
  <si>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</si>
  <si>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 xml:space="preserve">БЕЗВОЗМЕЗДНЫЕ ПОСТУПЛЕНИЯ </t>
  </si>
  <si>
    <t>000 1 05 04000 02 0000 110</t>
  </si>
  <si>
    <t>000 1 09 00000 00 0000 000</t>
  </si>
  <si>
    <t>000 1 17 00000 00 0000 000</t>
  </si>
  <si>
    <t>000 2 07 00000 00 0000 000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</si>
  <si>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</si>
  <si>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</si>
  <si>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000 1 05 01000 00 0000 110</t>
  </si>
  <si>
    <t>000 1 06 01000 00 0000 110</t>
  </si>
  <si>
    <t>000 1 06 06000 00 0000 110</t>
  </si>
  <si>
    <t>000 1 11 01000 00 0000 120</t>
  </si>
  <si>
    <t>000 1 11 05000 00 0000 120</t>
  </si>
  <si>
    <t>000 1 11 07000 00 0000 120</t>
  </si>
  <si>
    <t>000 1 11 09000 00 0000 120</t>
  </si>
  <si>
    <t>000 1 13 02000 00 0000 130</t>
  </si>
  <si>
    <t>000 1 14 06000 00 0000 430</t>
  </si>
  <si>
    <t>000 1 15 02000 00 0000 140</t>
  </si>
  <si>
    <t>Налоговые доходы</t>
  </si>
  <si>
    <t>Неналоговые доходы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</si>
  <si>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</si>
  <si>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</si>
  <si>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</si>
  <si>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</t>
  </si>
  <si>
    <t>Доходы от продажи земельных участков, находящихся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</si>
  <si>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</si>
  <si>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</si>
  <si>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кода бюджетной классификации</t>
  </si>
  <si>
    <t>НАЛОГОВЫЕ И НЕНАЛОГОВЫЕ ДОХОДЫ</t>
  </si>
  <si>
    <t>ГОСУДАРСТВЕННАЯ ПОШЛИНА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</si>
  <si>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</si>
  <si>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</si>
  <si>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 xml:space="preserve">ШТРАФЫ, САНКЦИИ, ВОЗМЕЩЕНИЕ УЩЕРБА </t>
  </si>
  <si>
    <t>в том числе по дополнительным нормативам отчислений</t>
  </si>
  <si>
    <t>в том числе без учета дополнительного норматива отчислений от НДФЛ</t>
  </si>
  <si>
    <t>ДОТАЦИИ БЮДЖЕТАМ БЮДЖЕТНОЙ СИСТЕМЫ РОССИЙСКОЙ ФЕДЕРАЦИИ</t>
  </si>
  <si>
    <t>СУБВЕНЦИИ БЮДЖЕТАМ БЮДЖЕТНОЙ СТСТЕМЫ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</si>
  <si>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</si>
  <si>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</si>
  <si>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000 2 02 10000 00 0000 150</t>
  </si>
  <si>
    <t>000 2 02 20000 00 0000 150</t>
  </si>
  <si>
    <t xml:space="preserve">000 2 02 29999 04 0000 150
</t>
  </si>
  <si>
    <t>000 2 02 30000 00 0000 150</t>
  </si>
  <si>
    <t xml:space="preserve">000 2 02 30024 04 0000 150
</t>
  </si>
  <si>
    <t xml:space="preserve">000 2 02 30029 04 0000 150
</t>
  </si>
  <si>
    <t>000 2 02 35930 04 0000 150</t>
  </si>
  <si>
    <t>000 2 02 40000 00 0000 150</t>
  </si>
  <si>
    <t xml:space="preserve">000 2 02 49999 04 0000 150
</t>
  </si>
  <si>
    <t>000 2 03 00000 00 0000 000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</si>
  <si>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</si>
  <si>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</si>
  <si>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</si>
  <si>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Транспортный налог</t>
  </si>
  <si>
    <t>000 2 02 25497 04 0000 150</t>
  </si>
  <si>
    <t>000 1 06 04000 02 0000 110</t>
  </si>
  <si>
    <t xml:space="preserve">000 2 02 25304 04 0000 150
</t>
  </si>
  <si>
    <t>000 1 14 02000 00 0000 000</t>
  </si>
  <si>
    <t>000 2 02 35120 04 0000 150</t>
  </si>
  <si>
    <t>000 2 02 29999 04 0000 150</t>
  </si>
  <si>
    <t>000 2 02 45303 04 0000 150</t>
  </si>
  <si>
    <t>000 2 02 25304 04 0000 150</t>
  </si>
  <si>
    <t>Сумма
2025 год</t>
  </si>
  <si>
    <t>000 1 16 01000 01 0000 140</t>
  </si>
  <si>
    <t>000 1 16 02000 02 0000 140</t>
  </si>
  <si>
    <t>000 1 16 07000 00 0000 140</t>
  </si>
  <si>
    <t>000 1 16 09000 00 0000 140</t>
  </si>
  <si>
    <t>000 1 16 10000 00 0000 140</t>
  </si>
  <si>
    <t>000 1 16 11000 01 0000 140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</si>
  <si>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</si>
  <si>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</si>
  <si>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</si>
  <si>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</si>
  <si>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</si>
  <si>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</si>
  <si>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 xml:space="preserve">000 2 02 25179 04 0000 150 </t>
  </si>
  <si>
    <t>Сумма
2026 год</t>
  </si>
  <si>
    <t xml:space="preserve"> (рублей) 
</t>
  </si>
  <si>
    <t>000 2 02 20077 04 0000 150</t>
  </si>
  <si>
    <t>000 2 02 20303 04 0000 150</t>
  </si>
  <si>
    <t>000 2 02 25750 04 0000 150</t>
  </si>
  <si>
    <t>Субсидия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</si>
  <si>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(окружной бюджет)</t>
  </si>
  <si>
    <t>Субсидия на создание условий для деятельности народных дружин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</si>
  <si>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Субсидия на развитие сферы культуры в муниципальных образованиях Ханты Мансийского автономного округа -Югры, в рамках регионального проекта "Сохранение культурного и исторического наследия", государственной программы "Культурное пространство"</t>
  </si>
  <si>
    <t>Субсидия на софинансирование расходов муниципальных образований по обеспечению образовательных организаций, осуществляющих подготовку спортивного резерва в рамках Комплекса процессных мероприятий "Развитие спорта высших достижений", государственной программы "Развитие физической культуры и спорта"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</si>
  <si>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 (окружной бюджет)</t>
  </si>
  <si>
    <t>Субсидия на софинансирование расходов муниципальных образований по развитию сети спортивных объектов шаговой доступности в рамках Комплекс процессных мероприятий "Развитие физической культуры и массового спорта", государственной программы "Развитие физической культуры и спорта"</t>
  </si>
  <si>
    <t>Субсидия на реализацию полномочий в области строительства и жилищных отношений в рамках  в рамках Комплекса процессных мероприятий "Реализация полномочий в области строительства и жилищных отношений", государственной программы "Строительство"</t>
  </si>
  <si>
    <t>Субсидия на реализацию полномочий в области градостроительной деятельности в рамках Комплекса процессных мероприятий "Предоставление субсидий для реализации полномочий в области градостроительной деятельности", государственной программы "Пространственное развитие и формирование комфортной городской среды"</t>
  </si>
  <si>
    <t xml:space="preserve"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Федерации", государственной программы "Развитие образования" (окружной бюджет)
</t>
  </si>
  <si>
    <t>Субсидия на капитальный ремонт и ремонт автомобильных дорог общего пользования местного значения в рамках комплекса процессных мероприятий "Обеспечение функционирования сети автомобильных дорог общего пользования регионального или межмуниципального, местного значения", государственной программы "Современная транспортная система"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</si>
  <si>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 в рамках Регионального проекта "Создание условий для легкого старта и комфортного ведения бизнеса", государственной программы "Развитие экономического потенциала"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</si>
  <si>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 в рамках Регионального проекта "Акселерация субъектов малого и среднего предпринимательства", государственной программы "Развитие экономического потенциала"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</si>
  <si>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(окружной бюджет)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</si>
  <si>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образования"(федеральный бюджет)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</si>
  <si>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(федеральный бюджет)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</si>
  <si>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рамках Регионального проекта "Патриотическое воспитание граждан Российской Федерации", государственной программы "Развитие образования" (федеральный бюджет)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</si>
  <si>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(федеральный бюджет)</t>
  </si>
  <si>
    <t xml:space="preserve">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</si>
  <si>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Комплекса процессных мероприятий "Содействие развитию дошкольного и общего образования", государственной программы "Развитие образования"</t>
  </si>
  <si>
    <t>Субвенция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</si>
  <si>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Комплекс процессных мероприятий "Создание условий для сохранения культурного и исторического наследия и развития архивного дела", государственной программы "Культурное пространство"</t>
  </si>
  <si>
    <t>Субвенция на организацию и обеспечение отдыха и оздоровления детей, в том числе в этнической среде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</si>
  <si>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Субвенция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Комплекса процессных мероприятий "Оказание государственной поддержки отдельным категориям граждан на улучшение жилищных условий", государственной программы "Строительство"</t>
  </si>
  <si>
    <t>Субвенция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Комплекса процессных мероприятий "Поддержка семьи, материнства и детства, а также отдельных категорий граждан", государственной программы "Социальное и демографическое развитие"</t>
  </si>
  <si>
    <t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Комплекса процессных мероприятий "Развитие системы обращения с отходами производства и потребления", государственной программы "Экологическая безопасность"</t>
  </si>
  <si>
    <t>Субвенция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помощи", государственной программы "Современное здравоохранение"</t>
  </si>
  <si>
    <t xml:space="preserve"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</si>
  <si>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-Югры в рамках Комплекса процессных мероприятий "Осуществление государственных функций в области государственной службы и регистрации актов гражданского состояния", государственной программы "Развитие государственной гражданской и муниципальной службы" (окружной бюджет)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</si>
  <si>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</si>
  <si>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комплекса процессных мероприятий "Содействие развития дошкольного и общего образования",  государственной программы "Развитие образования"</t>
  </si>
  <si>
    <t>Субсидия на капитальный ремонт и оснащение не монтируемыми средствами обучения и воспитания объектов муниципальных общеобразовательных организаций в рамках Регионального проекта "Создание условий для обучения, отдыха и оздоровления детей и молодежи", государственной программы "Строительство"</t>
  </si>
  <si>
    <t>Субвенция на реализацию мероприятий по модернизации школьных систем образования в рамках Регионального проекта "Создание условий для обучения, отдыха и оздоровления детей и молодежи", государственной программы "Строительство" (окружной бюджет)</t>
  </si>
  <si>
    <t>Субсидия на обеспечение мероприятий по модернизации систем коммунальной инфраструктуры за счет средств бюджета Ханты-Мансийского автономного округа – Югры в рамках Комплекса процессных мероприятий "Реализация региональной программы модернизации систем коммунальной инфраструктуры", государственной программы "Строительство" (окружной бюджет)</t>
  </si>
  <si>
    <t>Субвенция на организацию мероприятий при осуществлении деятельности по обращению с животными без владельцев в рамках Комплекса процессных мероприятий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государственной программы "Обеспечение эпизоотического и ветеринарно-санитарного благополучия"</t>
  </si>
  <si>
    <t>Субвенция на осуществление отдельных государственных полномочий в сфере трудовых отношений и государственного управления охраной труда в рамках Комплекса процессных мероприятий "Безопасный труд",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</si>
  <si>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Комплекса процессных мероприятий "Содействие трудоустройству граждан, в том числе граждан, с инвалидностью и социальная поддержка безработных граждан", государственной программы "Поддержка занятости населения"</t>
  </si>
  <si>
    <t>Приложение 1.1
к бюджету города Покачи на 2024 год и плановый период 2025 и 2026 годов, утвержденному решением Думы города Покачи                                                             от ____________ №______</t>
  </si>
  <si>
    <t>Доходы бюджета города Покачи на 2025 и 2026 годы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</si>
</sst>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1"/>
    </font>
    <font>
      <sz val="10"/>
      <color rgb="FF333399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trike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EBF1DE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49" fontId="7" fillId="2" borderId="1">
      <alignment horizontal="left" vertical="top" wrapText="1"/>
    </xf>
    <xf numFmtId="0" fontId="8" fillId="3" borderId="1">
      <alignment horizontal="left" vertical="top" wrapText="1"/>
    </xf>
  </cellStyleXfs>
  <cellXfs count="41">
    <xf numFmtId="0" fontId="0" fillId="0" borderId="0" xfId="0"/>
    <xf numFmtId="0" fontId="3" fillId="0" borderId="0" xfId="1" applyFont="1" applyFill="1"/>
    <xf numFmtId="0" fontId="3" fillId="0" borderId="0" xfId="1" applyNumberFormat="1" applyFont="1" applyFill="1" applyBorder="1" applyAlignment="1" applyProtection="1">
      <protection hidden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164" fontId="3" fillId="0" borderId="0" xfId="5" applyFont="1" applyFill="1" applyAlignment="1">
      <alignment vertical="center"/>
    </xf>
    <xf numFmtId="164" fontId="3" fillId="0" borderId="0" xfId="5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1" fontId="3" fillId="0" borderId="3" xfId="2" applyNumberFormat="1" applyFont="1" applyFill="1" applyBorder="1" applyAlignment="1">
      <alignment horizontal="justify" vertical="top" wrapText="1"/>
    </xf>
    <xf numFmtId="165" fontId="3" fillId="0" borderId="1" xfId="5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/>
    </xf>
    <xf numFmtId="164" fontId="3" fillId="0" borderId="0" xfId="5" applyFont="1" applyFill="1" applyAlignment="1">
      <alignment horizontal="right" vertical="top" wrapText="1"/>
    </xf>
    <xf numFmtId="165" fontId="6" fillId="0" borderId="1" xfId="5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2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>
      <alignment horizontal="left" vertical="top" wrapText="1"/>
    </xf>
    <xf numFmtId="1" fontId="6" fillId="0" borderId="3" xfId="2" applyNumberFormat="1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vertical="center"/>
    </xf>
    <xf numFmtId="3" fontId="3" fillId="0" borderId="3" xfId="2" applyNumberFormat="1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10" fillId="0" borderId="0" xfId="4" applyFont="1" applyFill="1" applyAlignment="1" applyProtection="1">
      <alignment horizontal="left" vertical="top" wrapText="1"/>
      <protection hidden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</cellXfs>
  <cellStyles count="8">
    <cellStyle name="Обычный" xfId="0" builtinId="0"/>
    <cellStyle name="Обычный 2" xfId="4"/>
    <cellStyle name="Обычный_Tmp2" xfId="1"/>
    <cellStyle name="Обычный_Tmp7" xfId="3"/>
    <cellStyle name="Обычный_Январь" xfId="2"/>
    <cellStyle name="Свойства элементов измерения" xfId="6"/>
    <cellStyle name="Финансовый" xfId="5" builtinId="3"/>
    <cellStyle name="Элементы осей" xfId="7"/>
  </cellStyles>
  <dxfs count="0"/>
  <tableStyles count="0" defaultTableStyle="TableStyleMedium9" defaultPivotStyle="PivotStyleLight16"/>
  <colors>
    <mruColors>
      <color rgb="FFFFCCFF"/>
      <color rgb="FF99FF99"/>
      <color rgb="FF00FFF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Normal="100" zoomScaleSheetLayoutView="100" workbookViewId="0">
      <selection activeCell="E22" sqref="E22"/>
    </sheetView>
  </sheetViews>
  <sheetFormatPr defaultColWidth="18.5703125" defaultRowHeight="15"/>
  <cols>
    <col min="1" max="1" width="27.85546875" style="4" customWidth="1"/>
    <col min="2" max="2" width="61" style="25" customWidth="1"/>
    <col min="3" max="3" width="22.140625" style="3" customWidth="1"/>
    <col min="4" max="4" width="18.5703125" style="8" customWidth="1"/>
    <col min="5" max="16384" width="18.5703125" style="4"/>
  </cols>
  <sheetData>
    <row r="1" spans="1:4" s="1" customFormat="1" ht="33.75" customHeight="1">
      <c r="A1" s="30"/>
      <c r="B1" s="9"/>
      <c r="C1" s="37" t="s">
        <v>169</v>
      </c>
      <c r="D1" s="37"/>
    </row>
    <row r="2" spans="1:4" s="1" customFormat="1" ht="31.5" customHeight="1">
      <c r="A2" s="30"/>
      <c r="B2" s="9"/>
      <c r="C2" s="37"/>
      <c r="D2" s="37"/>
    </row>
    <row r="3" spans="1:4" s="1" customFormat="1" ht="38.25" customHeight="1">
      <c r="A3" s="30"/>
      <c r="B3" s="9"/>
      <c r="C3" s="37"/>
      <c r="D3" s="37"/>
    </row>
    <row r="4" spans="1:4" s="1" customFormat="1">
      <c r="A4" s="30"/>
      <c r="B4" s="9"/>
      <c r="C4" s="9"/>
      <c r="D4" s="7"/>
    </row>
    <row r="5" spans="1:4" s="1" customFormat="1" ht="21" customHeight="1">
      <c r="A5" s="40" t="s">
        <v>170</v>
      </c>
      <c r="B5" s="40"/>
      <c r="C5" s="40"/>
      <c r="D5" s="40"/>
    </row>
    <row r="6" spans="1:4" s="1" customFormat="1">
      <c r="A6" s="2"/>
      <c r="B6" s="24"/>
      <c r="C6" s="10"/>
      <c r="D6" s="7"/>
    </row>
    <row r="7" spans="1:4" s="1" customFormat="1" ht="15.75" customHeight="1">
      <c r="A7" s="2"/>
      <c r="B7" s="24"/>
      <c r="C7" s="9"/>
      <c r="D7" s="27" t="s">
        <v>128</v>
      </c>
    </row>
    <row r="8" spans="1:4" s="3" customFormat="1" ht="30">
      <c r="A8" s="11" t="s">
        <v>0</v>
      </c>
      <c r="B8" s="12" t="s">
        <v>79</v>
      </c>
      <c r="C8" s="13" t="s">
        <v>113</v>
      </c>
      <c r="D8" s="13" t="s">
        <v>127</v>
      </c>
    </row>
    <row r="9" spans="1:4">
      <c r="A9" s="14" t="s">
        <v>1</v>
      </c>
      <c r="B9" s="15" t="s">
        <v>80</v>
      </c>
      <c r="C9" s="22">
        <f>C11+C30</f>
        <v>832206367.10000002</v>
      </c>
      <c r="D9" s="22">
        <f>D11+D30</f>
        <v>813169973.67999995</v>
      </c>
    </row>
    <row r="10" spans="1:4" ht="30">
      <c r="A10" s="14"/>
      <c r="B10" s="21" t="s">
        <v>86</v>
      </c>
      <c r="C10" s="22">
        <v>426451367.10000002</v>
      </c>
      <c r="D10" s="22">
        <v>439519273.68000001</v>
      </c>
    </row>
    <row r="11" spans="1:4">
      <c r="A11" s="14"/>
      <c r="B11" s="21" t="s">
        <v>70</v>
      </c>
      <c r="C11" s="22">
        <f>C12+C15+C17+C22+C26+C29</f>
        <v>801207700</v>
      </c>
      <c r="D11" s="22">
        <f>D12+D15+D17+D22+D26+D29</f>
        <v>782286900</v>
      </c>
    </row>
    <row r="12" spans="1:4">
      <c r="A12" s="14" t="s">
        <v>2</v>
      </c>
      <c r="B12" s="15" t="s">
        <v>3</v>
      </c>
      <c r="C12" s="22">
        <f t="shared" ref="C12:D12" si="0">C13</f>
        <v>726308400</v>
      </c>
      <c r="D12" s="22">
        <f t="shared" si="0"/>
        <v>703801900</v>
      </c>
    </row>
    <row r="13" spans="1:4" ht="15.75" customHeight="1">
      <c r="A13" s="17" t="s">
        <v>4</v>
      </c>
      <c r="B13" s="21" t="s">
        <v>5</v>
      </c>
      <c r="C13" s="22">
        <f>320553400+405755000</f>
        <v>726308400</v>
      </c>
      <c r="D13" s="22">
        <f>330151200+373650700</f>
        <v>703801900</v>
      </c>
    </row>
    <row r="14" spans="1:4">
      <c r="A14" s="17"/>
      <c r="B14" s="21" t="s">
        <v>85</v>
      </c>
      <c r="C14" s="22">
        <v>405755000</v>
      </c>
      <c r="D14" s="22">
        <v>373650700</v>
      </c>
    </row>
    <row r="15" spans="1:4" ht="30" customHeight="1">
      <c r="A15" s="17" t="s">
        <v>41</v>
      </c>
      <c r="B15" s="31" t="s">
        <v>42</v>
      </c>
      <c r="C15" s="22">
        <f t="shared" ref="C15:D15" si="1">C16</f>
        <v>8128300</v>
      </c>
      <c r="D15" s="22">
        <f t="shared" si="1"/>
        <v>10962000</v>
      </c>
    </row>
    <row r="16" spans="1:4" ht="30">
      <c r="A16" s="18" t="s">
        <v>44</v>
      </c>
      <c r="B16" s="21" t="s">
        <v>45</v>
      </c>
      <c r="C16" s="22">
        <v>8128300</v>
      </c>
      <c r="D16" s="22">
        <v>10962000</v>
      </c>
    </row>
    <row r="17" spans="1:4" s="3" customFormat="1">
      <c r="A17" s="17" t="s">
        <v>6</v>
      </c>
      <c r="B17" s="16" t="s">
        <v>7</v>
      </c>
      <c r="C17" s="22">
        <f>C18+C19+C20+C21</f>
        <v>38523000</v>
      </c>
      <c r="D17" s="22">
        <f>D18+D19+D20+D21</f>
        <v>39065000</v>
      </c>
    </row>
    <row r="18" spans="1:4" ht="30">
      <c r="A18" s="17" t="s">
        <v>60</v>
      </c>
      <c r="B18" s="21" t="s">
        <v>46</v>
      </c>
      <c r="C18" s="22">
        <v>35581000</v>
      </c>
      <c r="D18" s="22">
        <v>36084000</v>
      </c>
    </row>
    <row r="19" spans="1:4" ht="30">
      <c r="A19" s="17" t="s">
        <v>8</v>
      </c>
      <c r="B19" s="21" t="s">
        <v>9</v>
      </c>
      <c r="C19" s="22"/>
      <c r="D19" s="22"/>
    </row>
    <row r="20" spans="1:4">
      <c r="A20" s="17" t="s">
        <v>38</v>
      </c>
      <c r="B20" s="21" t="s">
        <v>39</v>
      </c>
      <c r="C20" s="22"/>
      <c r="D20" s="22"/>
    </row>
    <row r="21" spans="1:4" ht="30">
      <c r="A21" s="17" t="s">
        <v>54</v>
      </c>
      <c r="B21" s="21" t="s">
        <v>43</v>
      </c>
      <c r="C21" s="22">
        <v>2942000</v>
      </c>
      <c r="D21" s="22">
        <v>2981000</v>
      </c>
    </row>
    <row r="22" spans="1:4" s="3" customFormat="1">
      <c r="A22" s="17" t="s">
        <v>10</v>
      </c>
      <c r="B22" s="16" t="s">
        <v>11</v>
      </c>
      <c r="C22" s="22">
        <f t="shared" ref="C22:D22" si="2">C23+C24+C25</f>
        <v>26125000</v>
      </c>
      <c r="D22" s="22">
        <f t="shared" si="2"/>
        <v>26335000</v>
      </c>
    </row>
    <row r="23" spans="1:4" s="3" customFormat="1">
      <c r="A23" s="18" t="s">
        <v>61</v>
      </c>
      <c r="B23" s="21" t="s">
        <v>47</v>
      </c>
      <c r="C23" s="22">
        <v>12034000</v>
      </c>
      <c r="D23" s="22">
        <v>12094000</v>
      </c>
    </row>
    <row r="24" spans="1:4" s="3" customFormat="1">
      <c r="A24" s="18" t="s">
        <v>106</v>
      </c>
      <c r="B24" s="21" t="s">
        <v>104</v>
      </c>
      <c r="C24" s="22">
        <v>6139000</v>
      </c>
      <c r="D24" s="22">
        <v>6220000</v>
      </c>
    </row>
    <row r="25" spans="1:4" s="3" customFormat="1">
      <c r="A25" s="18" t="s">
        <v>62</v>
      </c>
      <c r="B25" s="21" t="s">
        <v>12</v>
      </c>
      <c r="C25" s="22">
        <v>7952000</v>
      </c>
      <c r="D25" s="22">
        <v>8021000</v>
      </c>
    </row>
    <row r="26" spans="1:4" s="3" customFormat="1" ht="15.75" customHeight="1">
      <c r="A26" s="17" t="s">
        <v>13</v>
      </c>
      <c r="B26" s="16" t="s">
        <v>81</v>
      </c>
      <c r="C26" s="22">
        <f t="shared" ref="C26:D26" si="3">C27+C28</f>
        <v>2123000</v>
      </c>
      <c r="D26" s="22">
        <f t="shared" si="3"/>
        <v>2123000</v>
      </c>
    </row>
    <row r="27" spans="1:4" s="3" customFormat="1" ht="30">
      <c r="A27" s="17" t="s">
        <v>14</v>
      </c>
      <c r="B27" s="21" t="s">
        <v>72</v>
      </c>
      <c r="C27" s="22">
        <v>2118000</v>
      </c>
      <c r="D27" s="22">
        <v>2118000</v>
      </c>
    </row>
    <row r="28" spans="1:4" s="3" customFormat="1" ht="30">
      <c r="A28" s="17" t="s">
        <v>15</v>
      </c>
      <c r="B28" s="21" t="s">
        <v>73</v>
      </c>
      <c r="C28" s="22">
        <v>5000</v>
      </c>
      <c r="D28" s="22">
        <v>5000</v>
      </c>
    </row>
    <row r="29" spans="1:4" ht="28.5" customHeight="1">
      <c r="A29" s="18" t="s">
        <v>55</v>
      </c>
      <c r="B29" s="21" t="s">
        <v>16</v>
      </c>
      <c r="C29" s="22"/>
      <c r="D29" s="22"/>
    </row>
    <row r="30" spans="1:4">
      <c r="A30" s="18"/>
      <c r="B30" s="21" t="s">
        <v>71</v>
      </c>
      <c r="C30" s="22">
        <f>C31+C36+C38+C40+C44+C46+C53</f>
        <v>30998667.099999998</v>
      </c>
      <c r="D30" s="22">
        <f>D31+D36+D38+D40+D44+D46+D53</f>
        <v>30883073.68</v>
      </c>
    </row>
    <row r="31" spans="1:4" ht="45">
      <c r="A31" s="18" t="s">
        <v>17</v>
      </c>
      <c r="B31" s="21" t="s">
        <v>18</v>
      </c>
      <c r="C31" s="22">
        <f>C32+C33+C34+C35</f>
        <v>28265221.859999999</v>
      </c>
      <c r="D31" s="22">
        <f t="shared" ref="D31" si="4">D32+D33+D34+D35</f>
        <v>28365221.859999999</v>
      </c>
    </row>
    <row r="32" spans="1:4" ht="75">
      <c r="A32" s="18" t="s">
        <v>63</v>
      </c>
      <c r="B32" s="21" t="s">
        <v>58</v>
      </c>
      <c r="C32" s="22"/>
      <c r="D32" s="22"/>
    </row>
    <row r="33" spans="1:4" ht="90">
      <c r="A33" s="18" t="s">
        <v>64</v>
      </c>
      <c r="B33" s="21" t="s">
        <v>40</v>
      </c>
      <c r="C33" s="22">
        <f>25565000+221.86</f>
        <v>25565221.859999999</v>
      </c>
      <c r="D33" s="22">
        <f>25565000+221.86</f>
        <v>25565221.859999999</v>
      </c>
    </row>
    <row r="34" spans="1:4" ht="30">
      <c r="A34" s="18" t="s">
        <v>65</v>
      </c>
      <c r="B34" s="21" t="s">
        <v>59</v>
      </c>
      <c r="C34" s="22"/>
      <c r="D34" s="22"/>
    </row>
    <row r="35" spans="1:4" ht="75">
      <c r="A35" s="18" t="s">
        <v>66</v>
      </c>
      <c r="B35" s="21" t="s">
        <v>74</v>
      </c>
      <c r="C35" s="22">
        <v>2700000</v>
      </c>
      <c r="D35" s="22">
        <v>2800000</v>
      </c>
    </row>
    <row r="36" spans="1:4" ht="30">
      <c r="A36" s="18" t="s">
        <v>19</v>
      </c>
      <c r="B36" s="16" t="s">
        <v>20</v>
      </c>
      <c r="C36" s="22">
        <f t="shared" ref="C36:D36" si="5">C37</f>
        <v>274323.09000000003</v>
      </c>
      <c r="D36" s="22">
        <f t="shared" si="5"/>
        <v>260716.25</v>
      </c>
    </row>
    <row r="37" spans="1:4">
      <c r="A37" s="18" t="s">
        <v>21</v>
      </c>
      <c r="B37" s="21" t="s">
        <v>22</v>
      </c>
      <c r="C37" s="22">
        <v>274323.09000000003</v>
      </c>
      <c r="D37" s="22">
        <v>260716.25</v>
      </c>
    </row>
    <row r="38" spans="1:4" ht="30">
      <c r="A38" s="18" t="s">
        <v>23</v>
      </c>
      <c r="B38" s="16" t="s">
        <v>48</v>
      </c>
      <c r="C38" s="22">
        <f t="shared" ref="C38:D38" si="6">C39</f>
        <v>400000</v>
      </c>
      <c r="D38" s="22">
        <f t="shared" si="6"/>
        <v>400000</v>
      </c>
    </row>
    <row r="39" spans="1:4">
      <c r="A39" s="18" t="s">
        <v>67</v>
      </c>
      <c r="B39" s="21" t="s">
        <v>82</v>
      </c>
      <c r="C39" s="22">
        <v>400000</v>
      </c>
      <c r="D39" s="22">
        <v>400000</v>
      </c>
    </row>
    <row r="40" spans="1:4" ht="30">
      <c r="A40" s="18" t="s">
        <v>24</v>
      </c>
      <c r="B40" s="16" t="s">
        <v>25</v>
      </c>
      <c r="C40" s="22">
        <f t="shared" ref="C40:D40" si="7">C41+C42+C43</f>
        <v>1058922.1499999999</v>
      </c>
      <c r="D40" s="22">
        <f t="shared" si="7"/>
        <v>856935.57</v>
      </c>
    </row>
    <row r="41" spans="1:4" s="5" customFormat="1">
      <c r="A41" s="18" t="s">
        <v>26</v>
      </c>
      <c r="B41" s="21" t="s">
        <v>27</v>
      </c>
      <c r="C41" s="22">
        <v>150900</v>
      </c>
      <c r="D41" s="22">
        <v>150900</v>
      </c>
    </row>
    <row r="42" spans="1:4" ht="75">
      <c r="A42" s="18" t="s">
        <v>108</v>
      </c>
      <c r="B42" s="21" t="s">
        <v>75</v>
      </c>
      <c r="C42" s="22">
        <v>908022.15</v>
      </c>
      <c r="D42" s="22">
        <v>706035.57</v>
      </c>
    </row>
    <row r="43" spans="1:4" ht="30">
      <c r="A43" s="18" t="s">
        <v>68</v>
      </c>
      <c r="B43" s="21" t="s">
        <v>76</v>
      </c>
      <c r="C43" s="22">
        <v>0</v>
      </c>
      <c r="D43" s="22">
        <v>0</v>
      </c>
    </row>
    <row r="44" spans="1:4">
      <c r="A44" s="18" t="s">
        <v>28</v>
      </c>
      <c r="B44" s="19" t="s">
        <v>29</v>
      </c>
      <c r="C44" s="22">
        <f t="shared" ref="C44:D44" si="8">C45</f>
        <v>200</v>
      </c>
      <c r="D44" s="22">
        <f t="shared" si="8"/>
        <v>200</v>
      </c>
    </row>
    <row r="45" spans="1:4" ht="30">
      <c r="A45" s="18" t="s">
        <v>69</v>
      </c>
      <c r="B45" s="21" t="s">
        <v>49</v>
      </c>
      <c r="C45" s="22">
        <v>200</v>
      </c>
      <c r="D45" s="22">
        <v>200</v>
      </c>
    </row>
    <row r="46" spans="1:4">
      <c r="A46" s="18" t="s">
        <v>30</v>
      </c>
      <c r="B46" s="19" t="s">
        <v>84</v>
      </c>
      <c r="C46" s="22">
        <f t="shared" ref="C46:D46" si="9">C47+C48+C49+C50+C51+C52</f>
        <v>1000000</v>
      </c>
      <c r="D46" s="22">
        <f t="shared" si="9"/>
        <v>1000000</v>
      </c>
    </row>
    <row r="47" spans="1:4" ht="30">
      <c r="A47" s="18" t="s">
        <v>114</v>
      </c>
      <c r="B47" s="21" t="s">
        <v>120</v>
      </c>
      <c r="C47" s="22">
        <v>667300</v>
      </c>
      <c r="D47" s="22">
        <v>667300</v>
      </c>
    </row>
    <row r="48" spans="1:4" ht="31.5" customHeight="1">
      <c r="A48" s="18" t="s">
        <v>115</v>
      </c>
      <c r="B48" s="21" t="s">
        <v>121</v>
      </c>
      <c r="C48" s="22">
        <v>7000</v>
      </c>
      <c r="D48" s="22">
        <v>7000</v>
      </c>
    </row>
    <row r="49" spans="1:4" ht="106.5" customHeight="1">
      <c r="A49" s="18" t="s">
        <v>116</v>
      </c>
      <c r="B49" s="21" t="s">
        <v>122</v>
      </c>
      <c r="C49" s="22">
        <v>25700</v>
      </c>
      <c r="D49" s="22">
        <v>25700</v>
      </c>
    </row>
    <row r="50" spans="1:4" ht="60">
      <c r="A50" s="18" t="s">
        <v>117</v>
      </c>
      <c r="B50" s="21" t="s">
        <v>123</v>
      </c>
      <c r="C50" s="22">
        <v>0</v>
      </c>
      <c r="D50" s="22">
        <v>0</v>
      </c>
    </row>
    <row r="51" spans="1:4">
      <c r="A51" s="18" t="s">
        <v>118</v>
      </c>
      <c r="B51" s="21" t="s">
        <v>124</v>
      </c>
      <c r="C51" s="22">
        <v>0</v>
      </c>
      <c r="D51" s="22">
        <v>0</v>
      </c>
    </row>
    <row r="52" spans="1:4">
      <c r="A52" s="18" t="s">
        <v>119</v>
      </c>
      <c r="B52" s="21" t="s">
        <v>125</v>
      </c>
      <c r="C52" s="22">
        <v>300000</v>
      </c>
      <c r="D52" s="22">
        <v>300000</v>
      </c>
    </row>
    <row r="53" spans="1:4">
      <c r="A53" s="18" t="s">
        <v>56</v>
      </c>
      <c r="B53" s="16" t="s">
        <v>31</v>
      </c>
      <c r="C53" s="22"/>
      <c r="D53" s="22"/>
    </row>
    <row r="54" spans="1:4">
      <c r="A54" s="18" t="s">
        <v>32</v>
      </c>
      <c r="B54" s="16" t="s">
        <v>53</v>
      </c>
      <c r="C54" s="22">
        <f>C55+C109+C110+C111+C112+C113</f>
        <v>929158500</v>
      </c>
      <c r="D54" s="22">
        <f>D55+D109+D110+D111+D112+D113</f>
        <v>884050700</v>
      </c>
    </row>
    <row r="55" spans="1:4" ht="45">
      <c r="A55" s="18" t="s">
        <v>77</v>
      </c>
      <c r="B55" s="16" t="s">
        <v>78</v>
      </c>
      <c r="C55" s="22">
        <f>C56+C57+C83+C102</f>
        <v>929158500</v>
      </c>
      <c r="D55" s="22">
        <f>D56+D57+D83+D102</f>
        <v>884050700</v>
      </c>
    </row>
    <row r="56" spans="1:4" ht="30">
      <c r="A56" s="18" t="s">
        <v>91</v>
      </c>
      <c r="B56" s="16" t="s">
        <v>87</v>
      </c>
      <c r="C56" s="22">
        <v>0</v>
      </c>
      <c r="D56" s="22">
        <v>0</v>
      </c>
    </row>
    <row r="57" spans="1:4" ht="30">
      <c r="A57" s="18" t="s">
        <v>92</v>
      </c>
      <c r="B57" s="16" t="s">
        <v>83</v>
      </c>
      <c r="C57" s="22">
        <f>C58+C77</f>
        <v>129601400</v>
      </c>
      <c r="D57" s="22">
        <f>D58+D77</f>
        <v>84421800</v>
      </c>
    </row>
    <row r="58" spans="1:4">
      <c r="A58" s="18"/>
      <c r="B58" s="21" t="s">
        <v>34</v>
      </c>
      <c r="C58" s="22">
        <f>C60+C61+C62+C63+C64+C65+C66+C67+C68+C69+C70+C71+C72+C73+C74+C75+C76</f>
        <v>123104900</v>
      </c>
      <c r="D58" s="22">
        <f>D60+D61+D62+D63+D64+D65+D66+D67+D68+D69+D70+D71+D72+D73+D74+D75+D76</f>
        <v>79448600</v>
      </c>
    </row>
    <row r="59" spans="1:4">
      <c r="A59" s="18"/>
      <c r="B59" s="21" t="s">
        <v>33</v>
      </c>
      <c r="C59" s="22"/>
      <c r="D59" s="22"/>
    </row>
    <row r="60" spans="1:4" ht="120">
      <c r="A60" s="18" t="s">
        <v>93</v>
      </c>
      <c r="B60" s="21" t="s">
        <v>132</v>
      </c>
      <c r="C60" s="22">
        <v>5327000</v>
      </c>
      <c r="D60" s="22">
        <v>5327000</v>
      </c>
    </row>
    <row r="61" spans="1:4" ht="91.5" customHeight="1">
      <c r="A61" s="18" t="s">
        <v>105</v>
      </c>
      <c r="B61" s="21" t="s">
        <v>133</v>
      </c>
      <c r="C61" s="22">
        <f>11793100-C80</f>
        <v>11154800</v>
      </c>
      <c r="D61" s="22">
        <f>12898700-D80</f>
        <v>12414700</v>
      </c>
    </row>
    <row r="62" spans="1:4" ht="75">
      <c r="A62" s="18" t="s">
        <v>93</v>
      </c>
      <c r="B62" s="21" t="s">
        <v>134</v>
      </c>
      <c r="C62" s="22">
        <v>53800</v>
      </c>
      <c r="D62" s="22">
        <v>53700</v>
      </c>
    </row>
    <row r="63" spans="1:4" ht="75">
      <c r="A63" s="17" t="s">
        <v>93</v>
      </c>
      <c r="B63" s="21" t="s">
        <v>135</v>
      </c>
      <c r="C63" s="22">
        <v>311000</v>
      </c>
      <c r="D63" s="22">
        <v>305100</v>
      </c>
    </row>
    <row r="64" spans="1:4" s="6" customFormat="1" ht="92.25" customHeight="1">
      <c r="A64" s="17" t="s">
        <v>107</v>
      </c>
      <c r="B64" s="21" t="s">
        <v>137</v>
      </c>
      <c r="C64" s="22">
        <v>7428600</v>
      </c>
      <c r="D64" s="22">
        <v>8600000</v>
      </c>
    </row>
    <row r="65" spans="1:4" s="6" customFormat="1" ht="90">
      <c r="A65" s="29" t="s">
        <v>110</v>
      </c>
      <c r="B65" s="21" t="s">
        <v>138</v>
      </c>
      <c r="C65" s="22">
        <v>960100</v>
      </c>
      <c r="D65" s="22">
        <v>960100</v>
      </c>
    </row>
    <row r="66" spans="1:4" s="6" customFormat="1" ht="75">
      <c r="A66" s="29" t="s">
        <v>110</v>
      </c>
      <c r="B66" s="21" t="s">
        <v>139</v>
      </c>
      <c r="C66" s="22">
        <v>20264700</v>
      </c>
      <c r="D66" s="22">
        <v>20264700</v>
      </c>
    </row>
    <row r="67" spans="1:4" s="6" customFormat="1" ht="90">
      <c r="A67" s="29" t="s">
        <v>110</v>
      </c>
      <c r="B67" s="21" t="s">
        <v>140</v>
      </c>
      <c r="C67" s="22">
        <v>2251900</v>
      </c>
      <c r="D67" s="22">
        <v>2251900</v>
      </c>
    </row>
    <row r="68" spans="1:4" s="6" customFormat="1" ht="105" customHeight="1">
      <c r="A68" s="29" t="s">
        <v>126</v>
      </c>
      <c r="B68" s="21" t="s">
        <v>141</v>
      </c>
      <c r="C68" s="22">
        <v>355800</v>
      </c>
      <c r="D68" s="22">
        <v>472100</v>
      </c>
    </row>
    <row r="69" spans="1:4" s="36" customFormat="1" ht="90" customHeight="1">
      <c r="A69" s="29" t="s">
        <v>129</v>
      </c>
      <c r="B69" s="32" t="s">
        <v>142</v>
      </c>
      <c r="C69" s="28">
        <v>6385000</v>
      </c>
      <c r="D69" s="28">
        <v>0</v>
      </c>
    </row>
    <row r="70" spans="1:4" s="36" customFormat="1" ht="90">
      <c r="A70" s="29" t="s">
        <v>110</v>
      </c>
      <c r="B70" s="32" t="s">
        <v>136</v>
      </c>
      <c r="C70" s="28">
        <v>7004600</v>
      </c>
      <c r="D70" s="28">
        <v>7004600</v>
      </c>
    </row>
    <row r="71" spans="1:4" s="36" customFormat="1" ht="93" customHeight="1">
      <c r="A71" s="29" t="s">
        <v>130</v>
      </c>
      <c r="B71" s="32" t="s">
        <v>165</v>
      </c>
      <c r="C71" s="28">
        <v>19639600</v>
      </c>
      <c r="D71" s="28">
        <v>19639600</v>
      </c>
    </row>
    <row r="72" spans="1:4" s="36" customFormat="1" ht="79.5" customHeight="1">
      <c r="A72" s="29" t="s">
        <v>110</v>
      </c>
      <c r="B72" s="32" t="s">
        <v>163</v>
      </c>
      <c r="C72" s="28">
        <v>21291400</v>
      </c>
      <c r="D72" s="28">
        <v>0</v>
      </c>
    </row>
    <row r="73" spans="1:4" s="36" customFormat="1" ht="63.75" customHeight="1">
      <c r="A73" s="29" t="s">
        <v>131</v>
      </c>
      <c r="B73" s="32" t="s">
        <v>164</v>
      </c>
      <c r="C73" s="28">
        <v>17418300</v>
      </c>
      <c r="D73" s="28">
        <v>0</v>
      </c>
    </row>
    <row r="74" spans="1:4" s="36" customFormat="1" ht="150">
      <c r="A74" s="29" t="s">
        <v>110</v>
      </c>
      <c r="B74" s="32" t="s">
        <v>143</v>
      </c>
      <c r="C74" s="28">
        <v>243800</v>
      </c>
      <c r="D74" s="28">
        <v>216700</v>
      </c>
    </row>
    <row r="75" spans="1:4" s="36" customFormat="1" ht="120">
      <c r="A75" s="29" t="s">
        <v>110</v>
      </c>
      <c r="B75" s="32" t="s">
        <v>144</v>
      </c>
      <c r="C75" s="28">
        <v>2979300</v>
      </c>
      <c r="D75" s="28">
        <v>1895900</v>
      </c>
    </row>
    <row r="76" spans="1:4" s="36" customFormat="1" ht="60">
      <c r="A76" s="29" t="s">
        <v>110</v>
      </c>
      <c r="B76" s="32" t="s">
        <v>145</v>
      </c>
      <c r="C76" s="28">
        <v>35200</v>
      </c>
      <c r="D76" s="28">
        <v>42500</v>
      </c>
    </row>
    <row r="77" spans="1:4">
      <c r="A77" s="19"/>
      <c r="B77" s="21" t="s">
        <v>35</v>
      </c>
      <c r="C77" s="22">
        <f>C79+C80+C81+C82</f>
        <v>6496500</v>
      </c>
      <c r="D77" s="22">
        <f>D79+D80+D81+D82</f>
        <v>4973200</v>
      </c>
    </row>
    <row r="78" spans="1:4">
      <c r="A78" s="18"/>
      <c r="B78" s="21" t="s">
        <v>33</v>
      </c>
      <c r="C78" s="22"/>
      <c r="D78" s="22"/>
    </row>
    <row r="79" spans="1:4" ht="91.5" customHeight="1">
      <c r="A79" s="20" t="s">
        <v>112</v>
      </c>
      <c r="B79" s="21" t="s">
        <v>146</v>
      </c>
      <c r="C79" s="22">
        <v>5604100</v>
      </c>
      <c r="D79" s="22">
        <v>4235800</v>
      </c>
    </row>
    <row r="80" spans="1:4" ht="93" customHeight="1">
      <c r="A80" s="18" t="s">
        <v>105</v>
      </c>
      <c r="B80" s="21" t="s">
        <v>147</v>
      </c>
      <c r="C80" s="22">
        <v>638300</v>
      </c>
      <c r="D80" s="22">
        <v>484000</v>
      </c>
    </row>
    <row r="81" spans="1:4" ht="105">
      <c r="A81" s="19" t="s">
        <v>126</v>
      </c>
      <c r="B81" s="21" t="s">
        <v>148</v>
      </c>
      <c r="C81" s="22">
        <v>227500</v>
      </c>
      <c r="D81" s="22">
        <v>232500</v>
      </c>
    </row>
    <row r="82" spans="1:4" ht="60">
      <c r="A82" s="19" t="s">
        <v>110</v>
      </c>
      <c r="B82" s="21" t="s">
        <v>149</v>
      </c>
      <c r="C82" s="22">
        <v>26600</v>
      </c>
      <c r="D82" s="22">
        <v>20900</v>
      </c>
    </row>
    <row r="83" spans="1:4" ht="30">
      <c r="A83" s="19" t="s">
        <v>94</v>
      </c>
      <c r="B83" s="16" t="s">
        <v>88</v>
      </c>
      <c r="C83" s="22">
        <f>C84+C99</f>
        <v>780535200</v>
      </c>
      <c r="D83" s="22">
        <f>D84+D99</f>
        <v>780540300</v>
      </c>
    </row>
    <row r="84" spans="1:4">
      <c r="A84" s="33"/>
      <c r="B84" s="21" t="s">
        <v>34</v>
      </c>
      <c r="C84" s="22">
        <f t="shared" ref="C84:D84" si="10">C86+C87+C88+C89+C90+C91+C92+C93+C94+C95+C96+C97+C98</f>
        <v>780533500</v>
      </c>
      <c r="D84" s="22">
        <f t="shared" si="10"/>
        <v>780519100</v>
      </c>
    </row>
    <row r="85" spans="1:4">
      <c r="A85" s="20"/>
      <c r="B85" s="21" t="s">
        <v>33</v>
      </c>
      <c r="C85" s="22"/>
      <c r="D85" s="22"/>
    </row>
    <row r="86" spans="1:4" ht="109.5" customHeight="1">
      <c r="A86" s="17" t="s">
        <v>95</v>
      </c>
      <c r="B86" s="21" t="s">
        <v>150</v>
      </c>
      <c r="C86" s="22">
        <v>697535600</v>
      </c>
      <c r="D86" s="22">
        <v>697535600</v>
      </c>
    </row>
    <row r="87" spans="1:4" ht="122.25" customHeight="1">
      <c r="A87" s="18" t="s">
        <v>95</v>
      </c>
      <c r="B87" s="21" t="s">
        <v>151</v>
      </c>
      <c r="C87" s="22">
        <v>53190800</v>
      </c>
      <c r="D87" s="22">
        <v>53190800</v>
      </c>
    </row>
    <row r="88" spans="1:4" ht="120">
      <c r="A88" s="18" t="s">
        <v>95</v>
      </c>
      <c r="B88" s="21" t="s">
        <v>166</v>
      </c>
      <c r="C88" s="22">
        <v>165600</v>
      </c>
      <c r="D88" s="22">
        <v>145300</v>
      </c>
    </row>
    <row r="89" spans="1:4" ht="80.25" customHeight="1">
      <c r="A89" s="18" t="s">
        <v>95</v>
      </c>
      <c r="B89" s="21" t="s">
        <v>167</v>
      </c>
      <c r="C89" s="22">
        <v>1882600</v>
      </c>
      <c r="D89" s="22">
        <v>1882600</v>
      </c>
    </row>
    <row r="90" spans="1:4" ht="166.5" customHeight="1">
      <c r="A90" s="18" t="s">
        <v>95</v>
      </c>
      <c r="B90" s="21" t="s">
        <v>152</v>
      </c>
      <c r="C90" s="22">
        <v>1098500</v>
      </c>
      <c r="D90" s="22">
        <v>1098500</v>
      </c>
    </row>
    <row r="91" spans="1:4" ht="105">
      <c r="A91" s="18" t="s">
        <v>95</v>
      </c>
      <c r="B91" s="21" t="s">
        <v>153</v>
      </c>
      <c r="C91" s="22">
        <v>325200</v>
      </c>
      <c r="D91" s="22">
        <v>331100</v>
      </c>
    </row>
    <row r="92" spans="1:4" ht="75">
      <c r="A92" s="18" t="s">
        <v>95</v>
      </c>
      <c r="B92" s="21" t="s">
        <v>154</v>
      </c>
      <c r="C92" s="22">
        <v>6107800</v>
      </c>
      <c r="D92" s="22">
        <v>6107800</v>
      </c>
    </row>
    <row r="93" spans="1:4" ht="168" customHeight="1">
      <c r="A93" s="18" t="s">
        <v>95</v>
      </c>
      <c r="B93" s="21" t="s">
        <v>155</v>
      </c>
      <c r="C93" s="22">
        <v>2000</v>
      </c>
      <c r="D93" s="22">
        <v>2000</v>
      </c>
    </row>
    <row r="94" spans="1:4" ht="105" customHeight="1">
      <c r="A94" s="18" t="s">
        <v>95</v>
      </c>
      <c r="B94" s="21" t="s">
        <v>156</v>
      </c>
      <c r="C94" s="22">
        <v>4774500</v>
      </c>
      <c r="D94" s="22">
        <v>4774500</v>
      </c>
    </row>
    <row r="95" spans="1:4" ht="90">
      <c r="A95" s="18" t="s">
        <v>95</v>
      </c>
      <c r="B95" s="21" t="s">
        <v>157</v>
      </c>
      <c r="C95" s="22">
        <v>84800</v>
      </c>
      <c r="D95" s="22">
        <v>84800</v>
      </c>
    </row>
    <row r="96" spans="1:4" ht="105">
      <c r="A96" s="18" t="s">
        <v>95</v>
      </c>
      <c r="B96" s="21" t="s">
        <v>158</v>
      </c>
      <c r="C96" s="22">
        <v>451800</v>
      </c>
      <c r="D96" s="22">
        <v>451800</v>
      </c>
    </row>
    <row r="97" spans="1:4" ht="90">
      <c r="A97" s="17" t="s">
        <v>96</v>
      </c>
      <c r="B97" s="21" t="s">
        <v>159</v>
      </c>
      <c r="C97" s="22">
        <v>13607000</v>
      </c>
      <c r="D97" s="22">
        <v>13607000</v>
      </c>
    </row>
    <row r="98" spans="1:4" ht="135.75" customHeight="1">
      <c r="A98" s="18" t="s">
        <v>97</v>
      </c>
      <c r="B98" s="21" t="s">
        <v>160</v>
      </c>
      <c r="C98" s="22">
        <v>1307300</v>
      </c>
      <c r="D98" s="22">
        <v>1307300</v>
      </c>
    </row>
    <row r="99" spans="1:4">
      <c r="A99" s="34"/>
      <c r="B99" s="21" t="s">
        <v>35</v>
      </c>
      <c r="C99" s="22">
        <f t="shared" ref="C99:D99" si="11">C101</f>
        <v>1700</v>
      </c>
      <c r="D99" s="22">
        <f t="shared" si="11"/>
        <v>21200</v>
      </c>
    </row>
    <row r="100" spans="1:4">
      <c r="A100" s="19"/>
      <c r="B100" s="21" t="s">
        <v>33</v>
      </c>
      <c r="C100" s="22"/>
      <c r="D100" s="22"/>
    </row>
    <row r="101" spans="1:4" ht="105">
      <c r="A101" s="18" t="s">
        <v>109</v>
      </c>
      <c r="B101" s="21" t="s">
        <v>161</v>
      </c>
      <c r="C101" s="22">
        <v>1700</v>
      </c>
      <c r="D101" s="22">
        <v>21200</v>
      </c>
    </row>
    <row r="102" spans="1:4">
      <c r="A102" s="19" t="s">
        <v>98</v>
      </c>
      <c r="B102" s="19" t="s">
        <v>52</v>
      </c>
      <c r="C102" s="22">
        <f>C103+C106</f>
        <v>19021900</v>
      </c>
      <c r="D102" s="22">
        <f>D103+D106</f>
        <v>19088600</v>
      </c>
    </row>
    <row r="103" spans="1:4">
      <c r="A103" s="18"/>
      <c r="B103" s="35" t="s">
        <v>34</v>
      </c>
      <c r="C103" s="22">
        <f t="shared" ref="C103:D103" si="12">C105</f>
        <v>4179100</v>
      </c>
      <c r="D103" s="22">
        <f t="shared" si="12"/>
        <v>4245800</v>
      </c>
    </row>
    <row r="104" spans="1:4">
      <c r="A104" s="18"/>
      <c r="B104" s="35" t="s">
        <v>33</v>
      </c>
      <c r="C104" s="22"/>
      <c r="D104" s="22"/>
    </row>
    <row r="105" spans="1:4" ht="90">
      <c r="A105" s="18" t="s">
        <v>99</v>
      </c>
      <c r="B105" s="21" t="s">
        <v>168</v>
      </c>
      <c r="C105" s="22">
        <v>4179100</v>
      </c>
      <c r="D105" s="22">
        <v>4245800</v>
      </c>
    </row>
    <row r="106" spans="1:4">
      <c r="A106" s="16"/>
      <c r="B106" s="21" t="s">
        <v>35</v>
      </c>
      <c r="C106" s="22">
        <f t="shared" ref="C106:D106" si="13">C108</f>
        <v>14842800</v>
      </c>
      <c r="D106" s="22">
        <f t="shared" si="13"/>
        <v>14842800</v>
      </c>
    </row>
    <row r="107" spans="1:4">
      <c r="A107" s="16"/>
      <c r="B107" s="21" t="s">
        <v>33</v>
      </c>
      <c r="C107" s="22"/>
      <c r="D107" s="22"/>
    </row>
    <row r="108" spans="1:4" ht="105">
      <c r="A108" s="18" t="s">
        <v>111</v>
      </c>
      <c r="B108" s="21" t="s">
        <v>162</v>
      </c>
      <c r="C108" s="22">
        <v>14842800</v>
      </c>
      <c r="D108" s="22">
        <v>14842800</v>
      </c>
    </row>
    <row r="109" spans="1:4" ht="30" customHeight="1">
      <c r="A109" s="19" t="s">
        <v>100</v>
      </c>
      <c r="B109" s="21" t="s">
        <v>101</v>
      </c>
      <c r="C109" s="22">
        <v>0</v>
      </c>
      <c r="D109" s="22">
        <v>0</v>
      </c>
    </row>
    <row r="110" spans="1:4" ht="30">
      <c r="A110" s="19" t="s">
        <v>102</v>
      </c>
      <c r="B110" s="21" t="s">
        <v>103</v>
      </c>
      <c r="C110" s="22">
        <v>0</v>
      </c>
      <c r="D110" s="22">
        <v>0</v>
      </c>
    </row>
    <row r="111" spans="1:4">
      <c r="A111" s="19" t="s">
        <v>57</v>
      </c>
      <c r="B111" s="21" t="s">
        <v>36</v>
      </c>
      <c r="C111" s="22">
        <v>0</v>
      </c>
      <c r="D111" s="22">
        <v>0</v>
      </c>
    </row>
    <row r="112" spans="1:4" ht="87.75" customHeight="1">
      <c r="A112" s="19" t="s">
        <v>89</v>
      </c>
      <c r="B112" s="21" t="s">
        <v>90</v>
      </c>
      <c r="C112" s="22">
        <v>0</v>
      </c>
      <c r="D112" s="22">
        <v>0</v>
      </c>
    </row>
    <row r="113" spans="1:4" ht="45">
      <c r="A113" s="19" t="s">
        <v>50</v>
      </c>
      <c r="B113" s="21" t="s">
        <v>51</v>
      </c>
      <c r="C113" s="22">
        <v>0</v>
      </c>
      <c r="D113" s="22">
        <v>0</v>
      </c>
    </row>
    <row r="114" spans="1:4" ht="13.5" customHeight="1">
      <c r="A114" s="38" t="s">
        <v>37</v>
      </c>
      <c r="B114" s="39"/>
      <c r="C114" s="22">
        <f>C54+C9</f>
        <v>1761364867.0999999</v>
      </c>
      <c r="D114" s="22">
        <f>D54+D9</f>
        <v>1697220673.6799998</v>
      </c>
    </row>
    <row r="116" spans="1:4">
      <c r="C116" s="8"/>
    </row>
    <row r="118" spans="1:4">
      <c r="C118" s="26"/>
      <c r="D118" s="26"/>
    </row>
    <row r="121" spans="1:4">
      <c r="C121" s="23"/>
      <c r="D121" s="23"/>
    </row>
  </sheetData>
  <mergeCells count="3">
    <mergeCell ref="C1:D3"/>
    <mergeCell ref="A114:B114"/>
    <mergeCell ref="A5:D5"/>
  </mergeCells>
  <pageMargins left="1.3779527559055118" right="0.39370078740157483" top="0.19685039370078741" bottom="0.78740157480314965" header="0" footer="0"/>
  <pageSetup paperSize="9" scale="62" firstPageNumber="12" fitToHeight="0" orientation="portrait" useFirstPageNumber="1" r:id="rId1"/>
  <headerFooter scaleWithDoc="0"/>
  <rowBreaks count="4" manualBreakCount="4">
    <brk id="46" max="3" man="1"/>
    <brk id="76" max="6" man="1"/>
    <brk id="91" max="3" man="1"/>
    <brk id="10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3.1</vt:lpstr>
      <vt:lpstr>Лист1</vt:lpstr>
      <vt:lpstr>'Приложение 3.1'!Заголовки_для_печати</vt:lpstr>
      <vt:lpstr>'Приложение 3.1'!Область_печати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Finansist-12</cp:lastModifiedBy>
  <cp:lastPrinted>2023-11-01T13:05:17Z</cp:lastPrinted>
  <dcterms:created xsi:type="dcterms:W3CDTF">2009-01-12T03:44:46Z</dcterms:created>
  <dcterms:modified xsi:type="dcterms:W3CDTF">2023-11-02T10:29:53Z</dcterms:modified>
</cp:coreProperties>
</file>