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2. Основ. мероприят." sheetId="2" r:id="rId1"/>
  </sheets>
  <calcPr calcId="144525"/>
</workbook>
</file>

<file path=xl/calcChain.xml><?xml version="1.0" encoding="utf-8"?>
<calcChain xmlns="http://schemas.openxmlformats.org/spreadsheetml/2006/main">
  <c r="H16" i="2" l="1"/>
  <c r="H13" i="2" s="1"/>
  <c r="F23" i="2"/>
  <c r="F18" i="2"/>
  <c r="F33" i="2"/>
  <c r="F44" i="2"/>
  <c r="F57" i="2"/>
  <c r="F54" i="2" s="1"/>
  <c r="G16" i="2"/>
  <c r="G13" i="2" s="1"/>
  <c r="F16" i="2"/>
  <c r="F41" i="2" s="1"/>
  <c r="E8" i="2"/>
  <c r="E53" i="2"/>
  <c r="E52" i="2"/>
  <c r="E51" i="2"/>
  <c r="E50" i="2"/>
  <c r="E48" i="2"/>
  <c r="E47" i="2"/>
  <c r="E46" i="2"/>
  <c r="E45" i="2"/>
  <c r="E37" i="2"/>
  <c r="E36" i="2"/>
  <c r="E35" i="2"/>
  <c r="E34" i="2"/>
  <c r="E32" i="2"/>
  <c r="E31" i="2"/>
  <c r="E30" i="2"/>
  <c r="E29" i="2"/>
  <c r="E27" i="2"/>
  <c r="E26" i="2"/>
  <c r="E25" i="2"/>
  <c r="E24" i="2"/>
  <c r="E22" i="2"/>
  <c r="E21" i="2"/>
  <c r="E20" i="2"/>
  <c r="E19" i="2"/>
  <c r="E17" i="2"/>
  <c r="E15" i="2"/>
  <c r="E14" i="2"/>
  <c r="R58" i="2"/>
  <c r="Q58" i="2"/>
  <c r="P58" i="2"/>
  <c r="O58" i="2"/>
  <c r="N58" i="2"/>
  <c r="M58" i="2"/>
  <c r="L58" i="2"/>
  <c r="K58" i="2"/>
  <c r="J58" i="2"/>
  <c r="I58" i="2"/>
  <c r="H58" i="2"/>
  <c r="G58" i="2"/>
  <c r="R57" i="2"/>
  <c r="Q57" i="2"/>
  <c r="P57" i="2"/>
  <c r="O57" i="2"/>
  <c r="N57" i="2"/>
  <c r="M57" i="2"/>
  <c r="L57" i="2"/>
  <c r="K57" i="2"/>
  <c r="J57" i="2"/>
  <c r="I57" i="2"/>
  <c r="H57" i="2"/>
  <c r="G57" i="2"/>
  <c r="R56" i="2"/>
  <c r="Q56" i="2"/>
  <c r="P56" i="2"/>
  <c r="O56" i="2"/>
  <c r="N56" i="2"/>
  <c r="M56" i="2"/>
  <c r="L56" i="2"/>
  <c r="K56" i="2"/>
  <c r="J56" i="2"/>
  <c r="I56" i="2"/>
  <c r="H56" i="2"/>
  <c r="G56" i="2"/>
  <c r="R55" i="2"/>
  <c r="Q55" i="2"/>
  <c r="P55" i="2"/>
  <c r="O55" i="2"/>
  <c r="N55" i="2"/>
  <c r="M55" i="2"/>
  <c r="L55" i="2"/>
  <c r="K55" i="2"/>
  <c r="J55" i="2"/>
  <c r="I55" i="2"/>
  <c r="H55" i="2"/>
  <c r="G55" i="2"/>
  <c r="R49" i="2"/>
  <c r="Q49" i="2"/>
  <c r="P49" i="2"/>
  <c r="O49" i="2"/>
  <c r="N49" i="2"/>
  <c r="M49" i="2"/>
  <c r="L49" i="2"/>
  <c r="K49" i="2"/>
  <c r="J49" i="2"/>
  <c r="I49" i="2"/>
  <c r="H49" i="2"/>
  <c r="G49" i="2"/>
  <c r="E49" i="2" s="1"/>
  <c r="R44" i="2"/>
  <c r="Q44" i="2"/>
  <c r="P44" i="2"/>
  <c r="O44" i="2"/>
  <c r="N44" i="2"/>
  <c r="M44" i="2"/>
  <c r="L44" i="2"/>
  <c r="K44" i="2"/>
  <c r="J44" i="2"/>
  <c r="I44" i="2"/>
  <c r="H44" i="2"/>
  <c r="G44" i="2"/>
  <c r="R42" i="2"/>
  <c r="Q42" i="2"/>
  <c r="P42" i="2"/>
  <c r="O42" i="2"/>
  <c r="N42" i="2"/>
  <c r="M42" i="2"/>
  <c r="L42" i="2"/>
  <c r="K42" i="2"/>
  <c r="J42" i="2"/>
  <c r="I42" i="2"/>
  <c r="H42" i="2"/>
  <c r="G42" i="2"/>
  <c r="R41" i="2"/>
  <c r="Q41" i="2"/>
  <c r="P41" i="2"/>
  <c r="P62" i="2" s="1"/>
  <c r="P73" i="2" s="1"/>
  <c r="O41" i="2"/>
  <c r="O62" i="2" s="1"/>
  <c r="O73" i="2" s="1"/>
  <c r="N41" i="2"/>
  <c r="M41" i="2"/>
  <c r="L41" i="2"/>
  <c r="L62" i="2" s="1"/>
  <c r="L73" i="2" s="1"/>
  <c r="K41" i="2"/>
  <c r="K62" i="2" s="1"/>
  <c r="K73" i="2" s="1"/>
  <c r="J41" i="2"/>
  <c r="I41" i="2"/>
  <c r="G41" i="2"/>
  <c r="G62" i="2" s="1"/>
  <c r="G73" i="2" s="1"/>
  <c r="R40" i="2"/>
  <c r="Q40" i="2"/>
  <c r="P40" i="2"/>
  <c r="O40" i="2"/>
  <c r="N40" i="2"/>
  <c r="M40" i="2"/>
  <c r="L40" i="2"/>
  <c r="K40" i="2"/>
  <c r="J40" i="2"/>
  <c r="I40" i="2"/>
  <c r="H40" i="2"/>
  <c r="G40" i="2"/>
  <c r="R39" i="2"/>
  <c r="R38" i="2" s="1"/>
  <c r="Q39" i="2"/>
  <c r="Q38" i="2" s="1"/>
  <c r="P39" i="2"/>
  <c r="P38" i="2" s="1"/>
  <c r="O39" i="2"/>
  <c r="N39" i="2"/>
  <c r="N38" i="2" s="1"/>
  <c r="M39" i="2"/>
  <c r="M38" i="2" s="1"/>
  <c r="L39" i="2"/>
  <c r="L38" i="2" s="1"/>
  <c r="K39" i="2"/>
  <c r="J39" i="2"/>
  <c r="J38" i="2" s="1"/>
  <c r="I39" i="2"/>
  <c r="I38" i="2" s="1"/>
  <c r="H39" i="2"/>
  <c r="G39" i="2"/>
  <c r="R33" i="2"/>
  <c r="Q33" i="2"/>
  <c r="P33" i="2"/>
  <c r="O33" i="2"/>
  <c r="N33" i="2"/>
  <c r="M33" i="2"/>
  <c r="L33" i="2"/>
  <c r="K33" i="2"/>
  <c r="J33" i="2"/>
  <c r="I33" i="2"/>
  <c r="H33" i="2"/>
  <c r="G33" i="2"/>
  <c r="R28" i="2"/>
  <c r="Q28" i="2"/>
  <c r="P28" i="2"/>
  <c r="O28" i="2"/>
  <c r="N28" i="2"/>
  <c r="M28" i="2"/>
  <c r="L28" i="2"/>
  <c r="K28" i="2"/>
  <c r="J28" i="2"/>
  <c r="I28" i="2"/>
  <c r="H28" i="2"/>
  <c r="G28" i="2"/>
  <c r="R23" i="2"/>
  <c r="Q23" i="2"/>
  <c r="P23" i="2"/>
  <c r="O23" i="2"/>
  <c r="N23" i="2"/>
  <c r="M23" i="2"/>
  <c r="L23" i="2"/>
  <c r="K23" i="2"/>
  <c r="J23" i="2"/>
  <c r="I23" i="2"/>
  <c r="H23" i="2"/>
  <c r="G23" i="2"/>
  <c r="R13" i="2"/>
  <c r="Q13" i="2"/>
  <c r="P13" i="2"/>
  <c r="O13" i="2"/>
  <c r="N13" i="2"/>
  <c r="M13" i="2"/>
  <c r="L13" i="2"/>
  <c r="K13" i="2"/>
  <c r="J13" i="2"/>
  <c r="I13" i="2"/>
  <c r="R18" i="2"/>
  <c r="Q18" i="2"/>
  <c r="P18" i="2"/>
  <c r="O18" i="2"/>
  <c r="N18" i="2"/>
  <c r="M18" i="2"/>
  <c r="L18" i="2"/>
  <c r="K18" i="2"/>
  <c r="J18" i="2"/>
  <c r="I18" i="2"/>
  <c r="H18" i="2"/>
  <c r="G18" i="2"/>
  <c r="F62" i="2" l="1"/>
  <c r="F73" i="2" s="1"/>
  <c r="F70" i="2" s="1"/>
  <c r="F38" i="2"/>
  <c r="F13" i="2"/>
  <c r="H41" i="2"/>
  <c r="H62" i="2" s="1"/>
  <c r="H73" i="2" s="1"/>
  <c r="F59" i="2"/>
  <c r="E33" i="2"/>
  <c r="E16" i="2"/>
  <c r="E23" i="2"/>
  <c r="E44" i="2"/>
  <c r="E28" i="2"/>
  <c r="E18" i="2"/>
  <c r="E13" i="2"/>
  <c r="E39" i="2"/>
  <c r="E40" i="2"/>
  <c r="E42" i="2"/>
  <c r="E55" i="2"/>
  <c r="E56" i="2"/>
  <c r="E57" i="2"/>
  <c r="E58" i="2"/>
  <c r="E66" i="2"/>
  <c r="E67" i="2"/>
  <c r="E68" i="2"/>
  <c r="E69" i="2"/>
  <c r="J65" i="2"/>
  <c r="H61" i="2"/>
  <c r="H72" i="2" s="1"/>
  <c r="L61" i="2"/>
  <c r="L72" i="2" s="1"/>
  <c r="P61" i="2"/>
  <c r="P72" i="2" s="1"/>
  <c r="H63" i="2"/>
  <c r="H74" i="2" s="1"/>
  <c r="L63" i="2"/>
  <c r="L74" i="2" s="1"/>
  <c r="P63" i="2"/>
  <c r="P74" i="2" s="1"/>
  <c r="H65" i="2"/>
  <c r="G65" i="2"/>
  <c r="O65" i="2"/>
  <c r="Q60" i="2"/>
  <c r="Q71" i="2" s="1"/>
  <c r="J63" i="2"/>
  <c r="J74" i="2" s="1"/>
  <c r="N63" i="2"/>
  <c r="N74" i="2" s="1"/>
  <c r="R63" i="2"/>
  <c r="R74" i="2" s="1"/>
  <c r="N65" i="2"/>
  <c r="R65" i="2"/>
  <c r="L65" i="2"/>
  <c r="K65" i="2"/>
  <c r="G63" i="2"/>
  <c r="G74" i="2" s="1"/>
  <c r="K63" i="2"/>
  <c r="K74" i="2" s="1"/>
  <c r="O63" i="2"/>
  <c r="O74" i="2" s="1"/>
  <c r="I60" i="2"/>
  <c r="I71" i="2" s="1"/>
  <c r="G61" i="2"/>
  <c r="G72" i="2" s="1"/>
  <c r="O61" i="2"/>
  <c r="O72" i="2" s="1"/>
  <c r="H54" i="2"/>
  <c r="J62" i="2"/>
  <c r="J73" i="2" s="1"/>
  <c r="N62" i="2"/>
  <c r="N73" i="2" s="1"/>
  <c r="R62" i="2"/>
  <c r="R73" i="2" s="1"/>
  <c r="N60" i="2"/>
  <c r="N71" i="2" s="1"/>
  <c r="I65" i="2"/>
  <c r="M65" i="2"/>
  <c r="Q65" i="2"/>
  <c r="K61" i="2"/>
  <c r="K72" i="2" s="1"/>
  <c r="P54" i="2"/>
  <c r="I63" i="2"/>
  <c r="I74" i="2" s="1"/>
  <c r="M63" i="2"/>
  <c r="M74" i="2" s="1"/>
  <c r="Q63" i="2"/>
  <c r="Q74" i="2" s="1"/>
  <c r="P65" i="2"/>
  <c r="G60" i="2"/>
  <c r="G71" i="2" s="1"/>
  <c r="O60" i="2"/>
  <c r="O71" i="2" s="1"/>
  <c r="J61" i="2"/>
  <c r="J72" i="2" s="1"/>
  <c r="N61" i="2"/>
  <c r="N72" i="2" s="1"/>
  <c r="R61" i="2"/>
  <c r="R72" i="2" s="1"/>
  <c r="M60" i="2"/>
  <c r="M71" i="2" s="1"/>
  <c r="K60" i="2"/>
  <c r="K71" i="2" s="1"/>
  <c r="I61" i="2"/>
  <c r="I72" i="2" s="1"/>
  <c r="M61" i="2"/>
  <c r="M72" i="2" s="1"/>
  <c r="M70" i="2" s="1"/>
  <c r="Q61" i="2"/>
  <c r="Q72" i="2" s="1"/>
  <c r="I62" i="2"/>
  <c r="I73" i="2" s="1"/>
  <c r="M62" i="2"/>
  <c r="M73" i="2" s="1"/>
  <c r="Q62" i="2"/>
  <c r="Q73" i="2" s="1"/>
  <c r="J60" i="2"/>
  <c r="J71" i="2" s="1"/>
  <c r="R60" i="2"/>
  <c r="R71" i="2" s="1"/>
  <c r="H60" i="2"/>
  <c r="H71" i="2" s="1"/>
  <c r="L60" i="2"/>
  <c r="L71" i="2" s="1"/>
  <c r="P60" i="2"/>
  <c r="P71" i="2" s="1"/>
  <c r="G38" i="2"/>
  <c r="K38" i="2"/>
  <c r="O38" i="2"/>
  <c r="I54" i="2"/>
  <c r="M54" i="2"/>
  <c r="Q54" i="2"/>
  <c r="L54" i="2"/>
  <c r="G54" i="2"/>
  <c r="K54" i="2"/>
  <c r="O54" i="2"/>
  <c r="J54" i="2"/>
  <c r="N54" i="2"/>
  <c r="R54" i="2"/>
  <c r="E65" i="2" l="1"/>
  <c r="H38" i="2"/>
  <c r="E38" i="2" s="1"/>
  <c r="E41" i="2"/>
  <c r="Q70" i="2"/>
  <c r="I70" i="2"/>
  <c r="E54" i="2"/>
  <c r="E62" i="2"/>
  <c r="E74" i="2"/>
  <c r="E72" i="2"/>
  <c r="E71" i="2"/>
  <c r="E61" i="2"/>
  <c r="E63" i="2"/>
  <c r="H59" i="2"/>
  <c r="E60" i="2"/>
  <c r="E73" i="2"/>
  <c r="L70" i="2"/>
  <c r="J70" i="2"/>
  <c r="P70" i="2"/>
  <c r="O70" i="2"/>
  <c r="N70" i="2"/>
  <c r="G59" i="2"/>
  <c r="R70" i="2"/>
  <c r="G70" i="2"/>
  <c r="M59" i="2"/>
  <c r="H70" i="2"/>
  <c r="K70" i="2"/>
  <c r="O59" i="2"/>
  <c r="P59" i="2"/>
  <c r="R59" i="2"/>
  <c r="L59" i="2"/>
  <c r="K59" i="2"/>
  <c r="Q59" i="2"/>
  <c r="N59" i="2"/>
  <c r="I59" i="2"/>
  <c r="J59" i="2"/>
  <c r="E59" i="2" l="1"/>
  <c r="E70" i="2"/>
</calcChain>
</file>

<file path=xl/sharedStrings.xml><?xml version="1.0" encoding="utf-8"?>
<sst xmlns="http://schemas.openxmlformats.org/spreadsheetml/2006/main" count="117" uniqueCount="52">
  <si>
    <t>Источники финансирования</t>
  </si>
  <si>
    <t>Всего</t>
  </si>
  <si>
    <t>Финансовые затраты на реализацию (рублей)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</si>
  <si>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</si>
  <si>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</si>
  <si>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</si>
  <si>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</si>
  <si>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</si>
  <si>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</si>
  <si>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</si>
  <si>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</si>
  <si>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</si>
  <si>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</si>
  <si>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</si>
  <si>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</si>
  <si>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</si>
  <si>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</si>
  <si>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</si>
  <si>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</si>
  <si>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1.1</t>
  </si>
  <si>
    <t>Всего по муниципальной программе:</t>
  </si>
  <si>
    <t>В том числе:</t>
  </si>
  <si>
    <t>№ п/п</t>
  </si>
  <si>
    <t>1.2</t>
  </si>
  <si>
    <t>Подпрограмма 1 «Организация бюджетного процесса в городе Покачи»</t>
  </si>
  <si>
    <t>Итого по подпрограмме 1</t>
  </si>
  <si>
    <t>1.3</t>
  </si>
  <si>
    <t>Подпрограмма 2 «Управление муниципальным долгом города Покачи»</t>
  </si>
  <si>
    <t>2.1</t>
  </si>
  <si>
    <t>2.2</t>
  </si>
  <si>
    <t>Итого по подпрограмме 2</t>
  </si>
  <si>
    <t>Комитет финансов администрации города Покачи</t>
  </si>
  <si>
    <t>1.4</t>
  </si>
  <si>
    <t>Глава города Покачи</t>
  </si>
  <si>
    <t>1.5</t>
  </si>
  <si>
    <t>Муниципальное учреждение «Центр по бухгалтерскому и экономическому обслуживанию».</t>
  </si>
  <si>
    <t>1.6</t>
  </si>
  <si>
    <t>Организация  планирования, создание условий для исполнения бюджета города Покачи, формирование отчетности о его исполнении
(ц.п.1)</t>
  </si>
  <si>
    <t>Обеспечение деятельности органов местного самоуправления города Покачи (за исключением ОМС осуществляющие отдельные переданные государственные полномочия)
(ц.п.1)
.</t>
  </si>
  <si>
    <t>Обеспечение деятельности органов местного самоуправления осуществляющие отдельные переданные государственные полномочия
(ц.п.2)</t>
  </si>
  <si>
    <t>Обеспечение деятельности муниципального учреждения «Центр по бухгалтерскому и экономическому обслуживанию»
(ц.п.2)</t>
  </si>
  <si>
    <t>Обеспечение условий для предоставления дополнительных гарантий и компенсаций утвержденных решением Думы города Покачи о бюджете города Покачи
(ц.п.5)</t>
  </si>
  <si>
    <t xml:space="preserve">Формирование в бюджете города Покачи резервного фонда администрации города в соответствии с требованиями Бюджетного кодекса Российской Федерации
(ц.п.6)
</t>
  </si>
  <si>
    <t>Обслуживание муниципального долга города Покачи
(ц.п.3)</t>
  </si>
  <si>
    <t>Мониторинг состояния муниципального долга
(ц.п.4)</t>
  </si>
  <si>
    <t>Инвестиции в объекты муниципальной собственности</t>
  </si>
  <si>
    <t>Прочие расходы</t>
  </si>
  <si>
    <t>Основное мероприятия (связь мероприятий с целевыми показателями  программы)</t>
  </si>
  <si>
    <t>Исполнитель</t>
  </si>
  <si>
    <t>Перечень основных мероприятий муниципальной программы "Управление муниципальными финансами города Покачи на 2018-2030 годы"</t>
  </si>
  <si>
    <t>2022 г.</t>
  </si>
  <si>
    <t xml:space="preserve">Приложение 2
к постановлению администрации
города Покачи
от 31.01.2019 №  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</si>
</sst>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4" fontId="4" fillId="0" borderId="1" xfId="1" applyNumberFormat="1" applyFont="1" applyFill="1" applyBorder="1" applyAlignment="1"/>
    <xf numFmtId="0" fontId="3" fillId="0" borderId="1" xfId="0" applyFont="1" applyFill="1" applyBorder="1" applyAlignment="1">
      <alignment wrapText="1"/>
    </xf>
    <xf numFmtId="4" fontId="3" fillId="0" borderId="1" xfId="1" applyNumberFormat="1" applyFont="1" applyFill="1" applyBorder="1" applyAlignment="1"/>
    <xf numFmtId="43" fontId="3" fillId="0" borderId="1" xfId="1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zoomScale="57" zoomScaleNormal="57" workbookViewId="0">
      <selection activeCell="P1" sqref="P1:R1"/>
    </sheetView>
  </sheetViews>
  <sheetFormatPr defaultColWidth="9.109375" defaultRowHeight="14.4" x14ac:dyDescent="0.3"/>
  <cols>
    <col min="1" max="1" width="14.44140625" style="3" customWidth="1"/>
    <col min="2" max="2" width="27" style="3" customWidth="1"/>
    <col min="3" max="3" width="25.109375" style="3" customWidth="1"/>
    <col min="4" max="4" width="18.44140625" style="3" customWidth="1"/>
    <col min="5" max="5" width="22.44140625" style="3" customWidth="1"/>
    <col min="6" max="6" width="18.5546875" style="3" customWidth="1"/>
    <col min="7" max="8" width="16.33203125" style="3" customWidth="1"/>
    <col min="9" max="9" width="19.109375" style="3" customWidth="1"/>
    <col min="10" max="10" width="18.109375" style="3" customWidth="1"/>
    <col min="11" max="11" width="20.5546875" style="3" customWidth="1"/>
    <col min="12" max="12" width="19.109375" style="3" customWidth="1"/>
    <col min="13" max="13" width="19.88671875" style="3" customWidth="1"/>
    <col min="14" max="14" width="19.109375" style="3" customWidth="1"/>
    <col min="15" max="15" width="20.88671875" style="3" customWidth="1"/>
    <col min="16" max="16" width="19.109375" style="3" customWidth="1"/>
    <col min="17" max="17" width="18" style="3" customWidth="1"/>
    <col min="18" max="18" width="19.109375" style="3" customWidth="1"/>
    <col min="19" max="16384" width="9.109375" style="3"/>
  </cols>
  <sheetData>
    <row r="1" spans="1:18" s="1" customFormat="1" ht="79.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 t="s">
        <v>51</v>
      </c>
      <c r="Q1" s="16"/>
      <c r="R1" s="16"/>
    </row>
    <row r="2" spans="1:18" s="1" customFormat="1" ht="27.75" customHeight="1" x14ac:dyDescent="0.4">
      <c r="A2" s="34" t="s">
        <v>49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1" customFormat="1" ht="59.25" customHeight="1" x14ac:dyDescent="0.25">
      <c r="A3" s="36" t="s">
        <v>22</v>
      </c>
      <c r="B3" s="36" t="s">
        <v>47</v>
      </c>
      <c r="C3" s="36" t="s">
        <v>48</v>
      </c>
      <c r="D3" s="36" t="s">
        <v>0</v>
      </c>
      <c r="E3" s="36" t="s">
        <v>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s="1" customFormat="1" ht="16.8" x14ac:dyDescent="0.25">
      <c r="A4" s="36"/>
      <c r="B4" s="36"/>
      <c r="C4" s="36"/>
      <c r="D4" s="36"/>
      <c r="E4" s="37" t="s">
        <v>1</v>
      </c>
      <c r="F4" s="38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1:18" s="1" customFormat="1" ht="24" customHeight="1" x14ac:dyDescent="0.25">
      <c r="A5" s="36"/>
      <c r="B5" s="36"/>
      <c r="C5" s="36"/>
      <c r="D5" s="36"/>
      <c r="E5" s="37"/>
      <c r="F5" s="4">
        <v>2018</v>
      </c>
      <c r="G5" s="4" t="s">
        <v>3</v>
      </c>
      <c r="H5" s="4" t="s">
        <v>4</v>
      </c>
      <c r="I5" s="4" t="s">
        <v>5</v>
      </c>
      <c r="J5" s="6" t="s">
        <v>50</v>
      </c>
      <c r="K5" s="4" t="s">
        <v>6</v>
      </c>
      <c r="L5" s="4" t="s">
        <v>7</v>
      </c>
      <c r="M5" s="4" t="s">
        <v>8</v>
      </c>
      <c r="N5" s="4" t="s">
        <v>9</v>
      </c>
      <c r="O5" s="4" t="s">
        <v>10</v>
      </c>
      <c r="P5" s="4" t="s">
        <v>11</v>
      </c>
      <c r="Q5" s="4" t="s">
        <v>12</v>
      </c>
      <c r="R5" s="4" t="s">
        <v>13</v>
      </c>
    </row>
    <row r="6" spans="1:18" s="1" customFormat="1" ht="24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</row>
    <row r="7" spans="1:18" s="1" customFormat="1" ht="16.8" x14ac:dyDescent="0.3">
      <c r="A7" s="35" t="s">
        <v>24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s="2" customFormat="1" ht="32.25" customHeight="1" x14ac:dyDescent="0.3">
      <c r="A8" s="19" t="s">
        <v>19</v>
      </c>
      <c r="B8" s="22" t="s">
        <v>37</v>
      </c>
      <c r="C8" s="22" t="s">
        <v>31</v>
      </c>
      <c r="D8" s="7" t="s">
        <v>14</v>
      </c>
      <c r="E8" s="8">
        <f>G8+H8+I8+J8+K8+L8+M8+N8+O8+P8+Q8+R8+F8</f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</row>
    <row r="9" spans="1:18" s="2" customFormat="1" ht="32.25" customHeight="1" x14ac:dyDescent="0.3">
      <c r="A9" s="20"/>
      <c r="B9" s="23"/>
      <c r="C9" s="23"/>
      <c r="D9" s="9" t="s">
        <v>15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</row>
    <row r="10" spans="1:18" s="2" customFormat="1" ht="32.25" customHeight="1" x14ac:dyDescent="0.3">
      <c r="A10" s="20"/>
      <c r="B10" s="23"/>
      <c r="C10" s="23"/>
      <c r="D10" s="9" t="s">
        <v>16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</row>
    <row r="11" spans="1:18" s="2" customFormat="1" ht="32.25" customHeight="1" x14ac:dyDescent="0.3">
      <c r="A11" s="20"/>
      <c r="B11" s="23"/>
      <c r="C11" s="23"/>
      <c r="D11" s="9" t="s">
        <v>17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s="2" customFormat="1" ht="33" customHeight="1" x14ac:dyDescent="0.3">
      <c r="A12" s="21"/>
      <c r="B12" s="24"/>
      <c r="C12" s="24"/>
      <c r="D12" s="9" t="s">
        <v>18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</row>
    <row r="13" spans="1:18" s="2" customFormat="1" ht="32.25" customHeight="1" x14ac:dyDescent="0.3">
      <c r="A13" s="19" t="s">
        <v>23</v>
      </c>
      <c r="B13" s="22" t="s">
        <v>38</v>
      </c>
      <c r="C13" s="22" t="s">
        <v>31</v>
      </c>
      <c r="D13" s="7" t="s">
        <v>14</v>
      </c>
      <c r="E13" s="8">
        <f>G13+H13+I13+J13+K13+L13+M13+N13+O13+P13+Q13+R13+F13</f>
        <v>1556711931.0900002</v>
      </c>
      <c r="F13" s="8">
        <f>F14+F15+F16+F17</f>
        <v>20942587.109999999</v>
      </c>
      <c r="G13" s="8">
        <f t="shared" ref="G13:H13" si="0">G14+G15+G16+G17</f>
        <v>13218763.560000001</v>
      </c>
      <c r="H13" s="8">
        <f t="shared" si="0"/>
        <v>13127798.82</v>
      </c>
      <c r="I13" s="8">
        <f t="shared" ref="I13:R13" si="1">I14+I15+I16+I17</f>
        <v>150942278.16</v>
      </c>
      <c r="J13" s="8">
        <f t="shared" si="1"/>
        <v>150942278.16</v>
      </c>
      <c r="K13" s="8">
        <f t="shared" si="1"/>
        <v>150942278.16</v>
      </c>
      <c r="L13" s="8">
        <f t="shared" si="1"/>
        <v>150942278.16</v>
      </c>
      <c r="M13" s="8">
        <f t="shared" si="1"/>
        <v>150942278.16</v>
      </c>
      <c r="N13" s="8">
        <f t="shared" si="1"/>
        <v>150942278.16</v>
      </c>
      <c r="O13" s="8">
        <f t="shared" si="1"/>
        <v>150942278.16</v>
      </c>
      <c r="P13" s="8">
        <f t="shared" si="1"/>
        <v>150942278.16</v>
      </c>
      <c r="Q13" s="8">
        <f t="shared" si="1"/>
        <v>150942278.16</v>
      </c>
      <c r="R13" s="8">
        <f t="shared" si="1"/>
        <v>150942278.16</v>
      </c>
    </row>
    <row r="14" spans="1:18" s="2" customFormat="1" ht="32.25" customHeight="1" x14ac:dyDescent="0.3">
      <c r="A14" s="20"/>
      <c r="B14" s="23"/>
      <c r="C14" s="23"/>
      <c r="D14" s="9" t="s">
        <v>15</v>
      </c>
      <c r="E14" s="10">
        <f>G14+H14+I14+J14+K14+L14+M14+N14+O14+P14+Q14+R14</f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</row>
    <row r="15" spans="1:18" s="2" customFormat="1" ht="32.25" customHeight="1" x14ac:dyDescent="0.3">
      <c r="A15" s="20"/>
      <c r="B15" s="23"/>
      <c r="C15" s="23"/>
      <c r="D15" s="9" t="s">
        <v>16</v>
      </c>
      <c r="E15" s="10">
        <f>G15+H15+I15+J15+K15+L15+M15+N15+O15+P15+Q15+R15</f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s="2" customFormat="1" ht="32.25" customHeight="1" x14ac:dyDescent="0.3">
      <c r="A16" s="20"/>
      <c r="B16" s="23"/>
      <c r="C16" s="23"/>
      <c r="D16" s="9" t="s">
        <v>17</v>
      </c>
      <c r="E16" s="10">
        <f>G16+H16+I16+J16+K16+L16+M16+N16+O16+P16+Q16+R16</f>
        <v>1535769343.9800003</v>
      </c>
      <c r="F16" s="10">
        <f>20890387.11+52200</f>
        <v>20942587.109999999</v>
      </c>
      <c r="G16" s="10">
        <f>13214472.75+4290.81</f>
        <v>13218763.560000001</v>
      </c>
      <c r="H16" s="10">
        <f>13123537.99+4260.83</f>
        <v>13127798.82</v>
      </c>
      <c r="I16" s="10">
        <v>150942278.16</v>
      </c>
      <c r="J16" s="10">
        <v>150942278.16</v>
      </c>
      <c r="K16" s="10">
        <v>150942278.16</v>
      </c>
      <c r="L16" s="10">
        <v>150942278.16</v>
      </c>
      <c r="M16" s="10">
        <v>150942278.16</v>
      </c>
      <c r="N16" s="10">
        <v>150942278.16</v>
      </c>
      <c r="O16" s="10">
        <v>150942278.16</v>
      </c>
      <c r="P16" s="10">
        <v>150942278.16</v>
      </c>
      <c r="Q16" s="10">
        <v>150942278.16</v>
      </c>
      <c r="R16" s="10">
        <v>150942278.16</v>
      </c>
    </row>
    <row r="17" spans="1:18" s="2" customFormat="1" ht="33" customHeight="1" x14ac:dyDescent="0.3">
      <c r="A17" s="21"/>
      <c r="B17" s="24"/>
      <c r="C17" s="24"/>
      <c r="D17" s="9" t="s">
        <v>18</v>
      </c>
      <c r="E17" s="10">
        <f>G17+H17+I17+J17+K17+L17+M17+N17+O17+P17+Q17+R17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</row>
    <row r="18" spans="1:18" s="2" customFormat="1" ht="34.5" customHeight="1" x14ac:dyDescent="0.3">
      <c r="A18" s="19" t="s">
        <v>26</v>
      </c>
      <c r="B18" s="22" t="s">
        <v>39</v>
      </c>
      <c r="C18" s="22" t="s">
        <v>31</v>
      </c>
      <c r="D18" s="7" t="s">
        <v>14</v>
      </c>
      <c r="E18" s="8">
        <f>G18+H18+I18+J18+K18+L18+M18+N18+O18+P18+Q18+R18+F18</f>
        <v>15471200</v>
      </c>
      <c r="F18" s="8">
        <f t="shared" ref="F18:R18" si="2">F19+F20+F21+F22</f>
        <v>0</v>
      </c>
      <c r="G18" s="8">
        <f t="shared" si="2"/>
        <v>0</v>
      </c>
      <c r="H18" s="8">
        <f t="shared" si="2"/>
        <v>0</v>
      </c>
      <c r="I18" s="8">
        <f t="shared" si="2"/>
        <v>15471200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  <c r="R18" s="8">
        <f t="shared" si="2"/>
        <v>0</v>
      </c>
    </row>
    <row r="19" spans="1:18" s="2" customFormat="1" ht="34.5" customHeight="1" x14ac:dyDescent="0.3">
      <c r="A19" s="20"/>
      <c r="B19" s="23"/>
      <c r="C19" s="23"/>
      <c r="D19" s="9" t="s">
        <v>15</v>
      </c>
      <c r="E19" s="11">
        <f>G19+H19+I19+J19+K19+L19+M19+N19+O19+P19+Q19+R19</f>
        <v>3582700</v>
      </c>
      <c r="F19" s="10">
        <v>0</v>
      </c>
      <c r="G19" s="10">
        <v>0</v>
      </c>
      <c r="H19" s="10">
        <v>0</v>
      </c>
      <c r="I19" s="10">
        <v>3582700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</row>
    <row r="20" spans="1:18" s="2" customFormat="1" ht="34.5" customHeight="1" x14ac:dyDescent="0.3">
      <c r="A20" s="20"/>
      <c r="B20" s="23"/>
      <c r="C20" s="23"/>
      <c r="D20" s="9" t="s">
        <v>16</v>
      </c>
      <c r="E20" s="11">
        <f>G20+H20+I20+J20+K20+L20+M20+N20+O20+P20+Q20+R20</f>
        <v>11888500</v>
      </c>
      <c r="F20" s="10">
        <v>0</v>
      </c>
      <c r="G20" s="10">
        <v>0</v>
      </c>
      <c r="H20" s="10">
        <v>0</v>
      </c>
      <c r="I20" s="10">
        <v>11888500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</row>
    <row r="21" spans="1:18" s="2" customFormat="1" ht="34.5" customHeight="1" x14ac:dyDescent="0.3">
      <c r="A21" s="20"/>
      <c r="B21" s="23"/>
      <c r="C21" s="23"/>
      <c r="D21" s="9" t="s">
        <v>17</v>
      </c>
      <c r="E21" s="10">
        <f>G21+H21+I21+J21+K21+L21+M21+N21+O21+P21+Q21+R21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</row>
    <row r="22" spans="1:18" s="2" customFormat="1" ht="34.5" customHeight="1" x14ac:dyDescent="0.3">
      <c r="A22" s="21"/>
      <c r="B22" s="24"/>
      <c r="C22" s="24"/>
      <c r="D22" s="9" t="s">
        <v>18</v>
      </c>
      <c r="E22" s="10">
        <f>G22+H22+I22+J22+K22+L22+M22+N22+O22+P22+Q22+R22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18" s="2" customFormat="1" ht="34.5" customHeight="1" x14ac:dyDescent="0.3">
      <c r="A23" s="19" t="s">
        <v>32</v>
      </c>
      <c r="B23" s="22" t="s">
        <v>40</v>
      </c>
      <c r="C23" s="22" t="s">
        <v>35</v>
      </c>
      <c r="D23" s="7" t="s">
        <v>14</v>
      </c>
      <c r="E23" s="8">
        <f>G23+H23+I23+J23+K23+L23+M23+N23+O23+P23+Q23+R23+F23</f>
        <v>304355080</v>
      </c>
      <c r="F23" s="8">
        <f t="shared" ref="F23:R23" si="3">F24+F25+F26+F27</f>
        <v>0</v>
      </c>
      <c r="G23" s="8">
        <f t="shared" si="3"/>
        <v>0</v>
      </c>
      <c r="H23" s="8">
        <f t="shared" si="3"/>
        <v>0</v>
      </c>
      <c r="I23" s="8">
        <f t="shared" si="3"/>
        <v>30435508</v>
      </c>
      <c r="J23" s="8">
        <f t="shared" si="3"/>
        <v>30435508</v>
      </c>
      <c r="K23" s="8">
        <f t="shared" si="3"/>
        <v>30435508</v>
      </c>
      <c r="L23" s="8">
        <f t="shared" si="3"/>
        <v>30435508</v>
      </c>
      <c r="M23" s="8">
        <f t="shared" si="3"/>
        <v>30435508</v>
      </c>
      <c r="N23" s="8">
        <f t="shared" si="3"/>
        <v>30435508</v>
      </c>
      <c r="O23" s="8">
        <f t="shared" si="3"/>
        <v>30435508</v>
      </c>
      <c r="P23" s="8">
        <f t="shared" si="3"/>
        <v>30435508</v>
      </c>
      <c r="Q23" s="8">
        <f t="shared" si="3"/>
        <v>30435508</v>
      </c>
      <c r="R23" s="8">
        <f t="shared" si="3"/>
        <v>30435508</v>
      </c>
    </row>
    <row r="24" spans="1:18" s="2" customFormat="1" ht="34.5" customHeight="1" x14ac:dyDescent="0.3">
      <c r="A24" s="20"/>
      <c r="B24" s="23"/>
      <c r="C24" s="23"/>
      <c r="D24" s="9" t="s">
        <v>15</v>
      </c>
      <c r="E24" s="10">
        <f>G24+H24+I24+J24+K24+L24+M24+N24+O24+P24+Q24+R24</f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</row>
    <row r="25" spans="1:18" s="2" customFormat="1" ht="34.5" customHeight="1" x14ac:dyDescent="0.3">
      <c r="A25" s="20"/>
      <c r="B25" s="23"/>
      <c r="C25" s="23"/>
      <c r="D25" s="9" t="s">
        <v>16</v>
      </c>
      <c r="E25" s="10">
        <f>G25+H25+I25+J25+K25+L25+M25+N25+O25+P25+Q25+R25</f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</row>
    <row r="26" spans="1:18" s="2" customFormat="1" ht="34.5" customHeight="1" x14ac:dyDescent="0.3">
      <c r="A26" s="20"/>
      <c r="B26" s="23"/>
      <c r="C26" s="23"/>
      <c r="D26" s="9" t="s">
        <v>17</v>
      </c>
      <c r="E26" s="10">
        <f>G26+H26+I26+J26+K26+L26+M26+N26+O26+P26+Q26+R26</f>
        <v>304355080</v>
      </c>
      <c r="F26" s="10">
        <v>0</v>
      </c>
      <c r="G26" s="10">
        <v>0</v>
      </c>
      <c r="H26" s="10">
        <v>0</v>
      </c>
      <c r="I26" s="10">
        <v>30435508</v>
      </c>
      <c r="J26" s="10">
        <v>30435508</v>
      </c>
      <c r="K26" s="10">
        <v>30435508</v>
      </c>
      <c r="L26" s="10">
        <v>30435508</v>
      </c>
      <c r="M26" s="10">
        <v>30435508</v>
      </c>
      <c r="N26" s="10">
        <v>30435508</v>
      </c>
      <c r="O26" s="10">
        <v>30435508</v>
      </c>
      <c r="P26" s="10">
        <v>30435508</v>
      </c>
      <c r="Q26" s="10">
        <v>30435508</v>
      </c>
      <c r="R26" s="10">
        <v>30435508</v>
      </c>
    </row>
    <row r="27" spans="1:18" s="2" customFormat="1" ht="34.5" customHeight="1" x14ac:dyDescent="0.3">
      <c r="A27" s="21"/>
      <c r="B27" s="24"/>
      <c r="C27" s="24"/>
      <c r="D27" s="9" t="s">
        <v>18</v>
      </c>
      <c r="E27" s="10">
        <f>G27+H27+I27+J27+K27+L27+M27+N27+O27+P27+Q27+R27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</row>
    <row r="28" spans="1:18" s="2" customFormat="1" ht="34.5" customHeight="1" x14ac:dyDescent="0.3">
      <c r="A28" s="19" t="s">
        <v>34</v>
      </c>
      <c r="B28" s="22" t="s">
        <v>41</v>
      </c>
      <c r="C28" s="22" t="s">
        <v>31</v>
      </c>
      <c r="D28" s="7" t="s">
        <v>14</v>
      </c>
      <c r="E28" s="8">
        <f>G28+H28+I28+J28+K28+L28+M28+N28+O28+P28+Q28+R28+F28</f>
        <v>200000000</v>
      </c>
      <c r="F28" s="8">
        <v>0</v>
      </c>
      <c r="G28" s="8">
        <f t="shared" ref="G28" si="4">G29+G30+G31+G32</f>
        <v>0</v>
      </c>
      <c r="H28" s="8">
        <f t="shared" ref="H28" si="5">H29+H30+H31+H32</f>
        <v>0</v>
      </c>
      <c r="I28" s="8">
        <f t="shared" ref="I28" si="6">I29+I30+I31+I32</f>
        <v>20000000</v>
      </c>
      <c r="J28" s="8">
        <f t="shared" ref="J28" si="7">J29+J30+J31+J32</f>
        <v>20000000</v>
      </c>
      <c r="K28" s="8">
        <f t="shared" ref="K28" si="8">K29+K30+K31+K32</f>
        <v>20000000</v>
      </c>
      <c r="L28" s="8">
        <f t="shared" ref="L28" si="9">L29+L30+L31+L32</f>
        <v>20000000</v>
      </c>
      <c r="M28" s="8">
        <f t="shared" ref="M28" si="10">M29+M30+M31+M32</f>
        <v>20000000</v>
      </c>
      <c r="N28" s="8">
        <f t="shared" ref="N28" si="11">N29+N30+N31+N32</f>
        <v>20000000</v>
      </c>
      <c r="O28" s="8">
        <f t="shared" ref="O28" si="12">O29+O30+O31+O32</f>
        <v>20000000</v>
      </c>
      <c r="P28" s="8">
        <f t="shared" ref="P28" si="13">P29+P30+P31+P32</f>
        <v>20000000</v>
      </c>
      <c r="Q28" s="8">
        <f t="shared" ref="Q28" si="14">Q29+Q30+Q31+Q32</f>
        <v>20000000</v>
      </c>
      <c r="R28" s="8">
        <f t="shared" ref="R28" si="15">R29+R30+R31+R32</f>
        <v>20000000</v>
      </c>
    </row>
    <row r="29" spans="1:18" s="2" customFormat="1" ht="34.5" customHeight="1" x14ac:dyDescent="0.3">
      <c r="A29" s="20"/>
      <c r="B29" s="23"/>
      <c r="C29" s="23"/>
      <c r="D29" s="9" t="s">
        <v>15</v>
      </c>
      <c r="E29" s="10">
        <f>G29+H29+I29+J29+K29+L29+M29+N29+O29+P29+Q29+R29</f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</row>
    <row r="30" spans="1:18" s="2" customFormat="1" ht="34.5" customHeight="1" x14ac:dyDescent="0.3">
      <c r="A30" s="20"/>
      <c r="B30" s="23"/>
      <c r="C30" s="23"/>
      <c r="D30" s="9" t="s">
        <v>16</v>
      </c>
      <c r="E30" s="10">
        <f>G30+H30+I30+J30+K30+L30+M30+N30+O30+P30+Q30+R30</f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</row>
    <row r="31" spans="1:18" s="2" customFormat="1" ht="34.5" customHeight="1" x14ac:dyDescent="0.3">
      <c r="A31" s="20"/>
      <c r="B31" s="23"/>
      <c r="C31" s="23"/>
      <c r="D31" s="9" t="s">
        <v>17</v>
      </c>
      <c r="E31" s="10">
        <f>G31+H31+I31+J31+K31+L31+M31+N31+O31+P31+Q31+R31</f>
        <v>200000000</v>
      </c>
      <c r="F31" s="10">
        <v>0</v>
      </c>
      <c r="G31" s="10">
        <v>0</v>
      </c>
      <c r="H31" s="10">
        <v>0</v>
      </c>
      <c r="I31" s="10">
        <v>20000000</v>
      </c>
      <c r="J31" s="10">
        <v>20000000</v>
      </c>
      <c r="K31" s="10">
        <v>20000000</v>
      </c>
      <c r="L31" s="10">
        <v>20000000</v>
      </c>
      <c r="M31" s="10">
        <v>20000000</v>
      </c>
      <c r="N31" s="10">
        <v>20000000</v>
      </c>
      <c r="O31" s="10">
        <v>20000000</v>
      </c>
      <c r="P31" s="10">
        <v>20000000</v>
      </c>
      <c r="Q31" s="10">
        <v>20000000</v>
      </c>
      <c r="R31" s="10">
        <v>20000000</v>
      </c>
    </row>
    <row r="32" spans="1:18" s="2" customFormat="1" ht="34.5" customHeight="1" x14ac:dyDescent="0.3">
      <c r="A32" s="21"/>
      <c r="B32" s="24"/>
      <c r="C32" s="24"/>
      <c r="D32" s="9" t="s">
        <v>18</v>
      </c>
      <c r="E32" s="10">
        <f>G32+H32+I32+J32+K32+L32+M32+N32+O32+P32+Q32+R32</f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</row>
    <row r="33" spans="1:18" s="2" customFormat="1" ht="32.25" customHeight="1" x14ac:dyDescent="0.3">
      <c r="A33" s="19" t="s">
        <v>36</v>
      </c>
      <c r="B33" s="22" t="s">
        <v>42</v>
      </c>
      <c r="C33" s="22" t="s">
        <v>33</v>
      </c>
      <c r="D33" s="7" t="s">
        <v>14</v>
      </c>
      <c r="E33" s="8">
        <f>G33+H33+I33+J33+K33+L33+M33+N33+O33+P33+Q33+R33+F33</f>
        <v>12534777</v>
      </c>
      <c r="F33" s="8">
        <f t="shared" ref="F33:G33" si="16">F34+F35+F36+F37</f>
        <v>744190</v>
      </c>
      <c r="G33" s="8">
        <f t="shared" si="16"/>
        <v>898546</v>
      </c>
      <c r="H33" s="8">
        <f t="shared" ref="H33" si="17">H34+H35+H36+H37</f>
        <v>892041</v>
      </c>
      <c r="I33" s="8">
        <f t="shared" ref="I33" si="18">I34+I35+I36+I37</f>
        <v>1000000</v>
      </c>
      <c r="J33" s="8">
        <f t="shared" ref="J33" si="19">J34+J35+J36+J37</f>
        <v>1000000</v>
      </c>
      <c r="K33" s="8">
        <f t="shared" ref="K33" si="20">K34+K35+K36+K37</f>
        <v>1000000</v>
      </c>
      <c r="L33" s="8">
        <f t="shared" ref="L33" si="21">L34+L35+L36+L37</f>
        <v>1000000</v>
      </c>
      <c r="M33" s="8">
        <f t="shared" ref="M33" si="22">M34+M35+M36+M37</f>
        <v>1000000</v>
      </c>
      <c r="N33" s="8">
        <f t="shared" ref="N33" si="23">N34+N35+N36+N37</f>
        <v>1000000</v>
      </c>
      <c r="O33" s="8">
        <f t="shared" ref="O33" si="24">O34+O35+O36+O37</f>
        <v>1000000</v>
      </c>
      <c r="P33" s="8">
        <f t="shared" ref="P33" si="25">P34+P35+P36+P37</f>
        <v>1000000</v>
      </c>
      <c r="Q33" s="8">
        <f t="shared" ref="Q33" si="26">Q34+Q35+Q36+Q37</f>
        <v>1000000</v>
      </c>
      <c r="R33" s="8">
        <f t="shared" ref="R33" si="27">R34+R35+R36+R37</f>
        <v>1000000</v>
      </c>
    </row>
    <row r="34" spans="1:18" s="2" customFormat="1" ht="32.25" customHeight="1" x14ac:dyDescent="0.3">
      <c r="A34" s="20"/>
      <c r="B34" s="23"/>
      <c r="C34" s="23"/>
      <c r="D34" s="9" t="s">
        <v>15</v>
      </c>
      <c r="E34" s="10">
        <f>G34+H34+I34+J34+K34+L34+M34+N34+O34+P34+Q34+R34</f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</row>
    <row r="35" spans="1:18" s="2" customFormat="1" ht="32.25" customHeight="1" x14ac:dyDescent="0.3">
      <c r="A35" s="20"/>
      <c r="B35" s="23"/>
      <c r="C35" s="23"/>
      <c r="D35" s="9" t="s">
        <v>16</v>
      </c>
      <c r="E35" s="10">
        <f>G35+H35+I35+J35+K35+L35+M35+N35+O35+P35+Q35+R35</f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</row>
    <row r="36" spans="1:18" s="2" customFormat="1" ht="32.25" customHeight="1" x14ac:dyDescent="0.3">
      <c r="A36" s="20"/>
      <c r="B36" s="23"/>
      <c r="C36" s="23"/>
      <c r="D36" s="9" t="s">
        <v>17</v>
      </c>
      <c r="E36" s="10">
        <f>G36+H36+I36+J36+K36+L36+M36+N36+O36+P36+Q36+R36</f>
        <v>11790587</v>
      </c>
      <c r="F36" s="10">
        <v>744190</v>
      </c>
      <c r="G36" s="10">
        <v>898546</v>
      </c>
      <c r="H36" s="10">
        <v>892041</v>
      </c>
      <c r="I36" s="10">
        <v>1000000</v>
      </c>
      <c r="J36" s="10">
        <v>1000000</v>
      </c>
      <c r="K36" s="10">
        <v>1000000</v>
      </c>
      <c r="L36" s="10">
        <v>1000000</v>
      </c>
      <c r="M36" s="10">
        <v>1000000</v>
      </c>
      <c r="N36" s="10">
        <v>1000000</v>
      </c>
      <c r="O36" s="10">
        <v>1000000</v>
      </c>
      <c r="P36" s="10">
        <v>1000000</v>
      </c>
      <c r="Q36" s="10">
        <v>1000000</v>
      </c>
      <c r="R36" s="10">
        <v>1000000</v>
      </c>
    </row>
    <row r="37" spans="1:18" s="2" customFormat="1" ht="32.25" customHeight="1" x14ac:dyDescent="0.3">
      <c r="A37" s="21"/>
      <c r="B37" s="24"/>
      <c r="C37" s="24"/>
      <c r="D37" s="9" t="s">
        <v>18</v>
      </c>
      <c r="E37" s="10">
        <f>G37+H37+I37+J37+K37+L37+M37+N37+O37+P37+Q37+R37</f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</row>
    <row r="38" spans="1:18" s="1" customFormat="1" ht="32.25" customHeight="1" x14ac:dyDescent="0.3">
      <c r="A38" s="25"/>
      <c r="B38" s="28" t="s">
        <v>25</v>
      </c>
      <c r="C38" s="31"/>
      <c r="D38" s="7" t="s">
        <v>14</v>
      </c>
      <c r="E38" s="8">
        <f>G38+H38+I38+J38+K38+L38+M38+N38+O38+P38+Q38+R38+F38</f>
        <v>2089072988.0900002</v>
      </c>
      <c r="F38" s="8">
        <f t="shared" ref="F38:R38" si="28">F39+F40+F41+F42</f>
        <v>21686777.109999999</v>
      </c>
      <c r="G38" s="8">
        <f t="shared" si="28"/>
        <v>14117309.560000001</v>
      </c>
      <c r="H38" s="8">
        <f t="shared" si="28"/>
        <v>14019839.82</v>
      </c>
      <c r="I38" s="8">
        <f t="shared" si="28"/>
        <v>217848986.16</v>
      </c>
      <c r="J38" s="8">
        <f t="shared" si="28"/>
        <v>202377786.16</v>
      </c>
      <c r="K38" s="8">
        <f t="shared" si="28"/>
        <v>202377786.16</v>
      </c>
      <c r="L38" s="8">
        <f t="shared" si="28"/>
        <v>202377786.16</v>
      </c>
      <c r="M38" s="8">
        <f t="shared" si="28"/>
        <v>202377786.16</v>
      </c>
      <c r="N38" s="8">
        <f t="shared" si="28"/>
        <v>202377786.16</v>
      </c>
      <c r="O38" s="8">
        <f t="shared" si="28"/>
        <v>202377786.16</v>
      </c>
      <c r="P38" s="8">
        <f t="shared" si="28"/>
        <v>202377786.16</v>
      </c>
      <c r="Q38" s="8">
        <f t="shared" si="28"/>
        <v>202377786.16</v>
      </c>
      <c r="R38" s="8">
        <f t="shared" si="28"/>
        <v>202377786.16</v>
      </c>
    </row>
    <row r="39" spans="1:18" s="1" customFormat="1" ht="32.25" customHeight="1" x14ac:dyDescent="0.3">
      <c r="A39" s="26"/>
      <c r="B39" s="29"/>
      <c r="C39" s="32"/>
      <c r="D39" s="9" t="s">
        <v>15</v>
      </c>
      <c r="E39" s="10">
        <f>G39+H39+I39+J39+K39+L39+M39+N39+O39+P39+Q39+R39</f>
        <v>3582700</v>
      </c>
      <c r="F39" s="10">
        <v>0</v>
      </c>
      <c r="G39" s="10">
        <f t="shared" ref="F39:R42" si="29">G9+G14+G19+G24+G29+G34</f>
        <v>0</v>
      </c>
      <c r="H39" s="10">
        <f t="shared" si="29"/>
        <v>0</v>
      </c>
      <c r="I39" s="10">
        <f t="shared" si="29"/>
        <v>3582700</v>
      </c>
      <c r="J39" s="10">
        <f t="shared" si="29"/>
        <v>0</v>
      </c>
      <c r="K39" s="10">
        <f t="shared" si="29"/>
        <v>0</v>
      </c>
      <c r="L39" s="10">
        <f t="shared" si="29"/>
        <v>0</v>
      </c>
      <c r="M39" s="10">
        <f t="shared" si="29"/>
        <v>0</v>
      </c>
      <c r="N39" s="10">
        <f t="shared" si="29"/>
        <v>0</v>
      </c>
      <c r="O39" s="10">
        <f t="shared" si="29"/>
        <v>0</v>
      </c>
      <c r="P39" s="10">
        <f t="shared" si="29"/>
        <v>0</v>
      </c>
      <c r="Q39" s="10">
        <f t="shared" si="29"/>
        <v>0</v>
      </c>
      <c r="R39" s="10">
        <f t="shared" si="29"/>
        <v>0</v>
      </c>
    </row>
    <row r="40" spans="1:18" s="1" customFormat="1" ht="32.25" customHeight="1" x14ac:dyDescent="0.3">
      <c r="A40" s="26"/>
      <c r="B40" s="29"/>
      <c r="C40" s="32"/>
      <c r="D40" s="9" t="s">
        <v>16</v>
      </c>
      <c r="E40" s="10">
        <f>G40+H40+I40+J40+K40+L40+M40+N40+O40+P40+Q40+R40</f>
        <v>11888500</v>
      </c>
      <c r="F40" s="10">
        <v>0</v>
      </c>
      <c r="G40" s="10">
        <f t="shared" si="29"/>
        <v>0</v>
      </c>
      <c r="H40" s="10">
        <f t="shared" si="29"/>
        <v>0</v>
      </c>
      <c r="I40" s="10">
        <f t="shared" si="29"/>
        <v>11888500</v>
      </c>
      <c r="J40" s="10">
        <f t="shared" si="29"/>
        <v>0</v>
      </c>
      <c r="K40" s="10">
        <f t="shared" si="29"/>
        <v>0</v>
      </c>
      <c r="L40" s="10">
        <f t="shared" si="29"/>
        <v>0</v>
      </c>
      <c r="M40" s="10">
        <f t="shared" si="29"/>
        <v>0</v>
      </c>
      <c r="N40" s="10">
        <f t="shared" si="29"/>
        <v>0</v>
      </c>
      <c r="O40" s="10">
        <f t="shared" si="29"/>
        <v>0</v>
      </c>
      <c r="P40" s="10">
        <f t="shared" si="29"/>
        <v>0</v>
      </c>
      <c r="Q40" s="10">
        <f t="shared" si="29"/>
        <v>0</v>
      </c>
      <c r="R40" s="10">
        <f t="shared" si="29"/>
        <v>0</v>
      </c>
    </row>
    <row r="41" spans="1:18" s="1" customFormat="1" ht="32.25" customHeight="1" x14ac:dyDescent="0.3">
      <c r="A41" s="26"/>
      <c r="B41" s="29"/>
      <c r="C41" s="32"/>
      <c r="D41" s="9" t="s">
        <v>17</v>
      </c>
      <c r="E41" s="10">
        <f>G41+H41+I41+J41+K41+L41+M41+N41+O41+P41+Q41+R41</f>
        <v>2051915010.9800003</v>
      </c>
      <c r="F41" s="10">
        <f t="shared" si="29"/>
        <v>21686777.109999999</v>
      </c>
      <c r="G41" s="10">
        <f t="shared" si="29"/>
        <v>14117309.560000001</v>
      </c>
      <c r="H41" s="10">
        <f t="shared" si="29"/>
        <v>14019839.82</v>
      </c>
      <c r="I41" s="10">
        <f t="shared" si="29"/>
        <v>202377786.16</v>
      </c>
      <c r="J41" s="10">
        <f t="shared" si="29"/>
        <v>202377786.16</v>
      </c>
      <c r="K41" s="10">
        <f t="shared" si="29"/>
        <v>202377786.16</v>
      </c>
      <c r="L41" s="10">
        <f t="shared" si="29"/>
        <v>202377786.16</v>
      </c>
      <c r="M41" s="10">
        <f t="shared" si="29"/>
        <v>202377786.16</v>
      </c>
      <c r="N41" s="10">
        <f t="shared" si="29"/>
        <v>202377786.16</v>
      </c>
      <c r="O41" s="10">
        <f t="shared" si="29"/>
        <v>202377786.16</v>
      </c>
      <c r="P41" s="10">
        <f t="shared" si="29"/>
        <v>202377786.16</v>
      </c>
      <c r="Q41" s="10">
        <f t="shared" si="29"/>
        <v>202377786.16</v>
      </c>
      <c r="R41" s="10">
        <f t="shared" si="29"/>
        <v>202377786.16</v>
      </c>
    </row>
    <row r="42" spans="1:18" s="1" customFormat="1" ht="33.75" customHeight="1" x14ac:dyDescent="0.3">
      <c r="A42" s="27"/>
      <c r="B42" s="30"/>
      <c r="C42" s="33"/>
      <c r="D42" s="9" t="s">
        <v>18</v>
      </c>
      <c r="E42" s="10">
        <f>G42+H42+I42+J42+K42+L42+M42+N42+O42+P42+Q42+R42</f>
        <v>0</v>
      </c>
      <c r="F42" s="10">
        <v>0</v>
      </c>
      <c r="G42" s="10">
        <f t="shared" si="29"/>
        <v>0</v>
      </c>
      <c r="H42" s="10">
        <f t="shared" si="29"/>
        <v>0</v>
      </c>
      <c r="I42" s="10">
        <f t="shared" si="29"/>
        <v>0</v>
      </c>
      <c r="J42" s="10">
        <f t="shared" si="29"/>
        <v>0</v>
      </c>
      <c r="K42" s="10">
        <f t="shared" si="29"/>
        <v>0</v>
      </c>
      <c r="L42" s="10">
        <f t="shared" si="29"/>
        <v>0</v>
      </c>
      <c r="M42" s="10">
        <f t="shared" si="29"/>
        <v>0</v>
      </c>
      <c r="N42" s="10">
        <f t="shared" si="29"/>
        <v>0</v>
      </c>
      <c r="O42" s="10">
        <f t="shared" si="29"/>
        <v>0</v>
      </c>
      <c r="P42" s="10">
        <f t="shared" si="29"/>
        <v>0</v>
      </c>
      <c r="Q42" s="10">
        <f t="shared" si="29"/>
        <v>0</v>
      </c>
      <c r="R42" s="10">
        <f t="shared" si="29"/>
        <v>0</v>
      </c>
    </row>
    <row r="43" spans="1:18" s="1" customFormat="1" ht="24" customHeight="1" x14ac:dyDescent="0.3">
      <c r="A43" s="35" t="s">
        <v>27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1:18" s="2" customFormat="1" ht="31.5" customHeight="1" x14ac:dyDescent="0.3">
      <c r="A44" s="19" t="s">
        <v>28</v>
      </c>
      <c r="B44" s="22" t="s">
        <v>43</v>
      </c>
      <c r="C44" s="22" t="s">
        <v>31</v>
      </c>
      <c r="D44" s="7" t="s">
        <v>14</v>
      </c>
      <c r="E44" s="8">
        <f>G44+H44+I44+J44+K44+L44+M44+N44+O44+P44+Q44+R44+F44</f>
        <v>53573835.909999996</v>
      </c>
      <c r="F44" s="12">
        <f t="shared" ref="F44:R44" si="30">F48+F47+F46+F45</f>
        <v>1224158.9099999999</v>
      </c>
      <c r="G44" s="12">
        <f t="shared" si="30"/>
        <v>6197273</v>
      </c>
      <c r="H44" s="12">
        <f t="shared" si="30"/>
        <v>6152404</v>
      </c>
      <c r="I44" s="12">
        <f t="shared" si="30"/>
        <v>4000000</v>
      </c>
      <c r="J44" s="12">
        <f t="shared" si="30"/>
        <v>4000000</v>
      </c>
      <c r="K44" s="12">
        <f t="shared" si="30"/>
        <v>4000000</v>
      </c>
      <c r="L44" s="12">
        <f t="shared" si="30"/>
        <v>4000000</v>
      </c>
      <c r="M44" s="12">
        <f t="shared" si="30"/>
        <v>4000000</v>
      </c>
      <c r="N44" s="12">
        <f t="shared" si="30"/>
        <v>4000000</v>
      </c>
      <c r="O44" s="12">
        <f t="shared" si="30"/>
        <v>4000000</v>
      </c>
      <c r="P44" s="12">
        <f t="shared" si="30"/>
        <v>4000000</v>
      </c>
      <c r="Q44" s="12">
        <f t="shared" si="30"/>
        <v>4000000</v>
      </c>
      <c r="R44" s="12">
        <f t="shared" si="30"/>
        <v>4000000</v>
      </c>
    </row>
    <row r="45" spans="1:18" s="2" customFormat="1" ht="31.5" customHeight="1" x14ac:dyDescent="0.3">
      <c r="A45" s="20"/>
      <c r="B45" s="23"/>
      <c r="C45" s="23"/>
      <c r="D45" s="9" t="s">
        <v>15</v>
      </c>
      <c r="E45" s="13">
        <f>G45+H45+I45+J45+K45+L45+M45+N45+O45+P45+Q45+R45</f>
        <v>0</v>
      </c>
      <c r="F45" s="10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</row>
    <row r="46" spans="1:18" s="2" customFormat="1" ht="31.5" customHeight="1" x14ac:dyDescent="0.3">
      <c r="A46" s="20"/>
      <c r="B46" s="23"/>
      <c r="C46" s="23"/>
      <c r="D46" s="9" t="s">
        <v>16</v>
      </c>
      <c r="E46" s="13">
        <f t="shared" ref="E46:E48" si="31">G46+H46+I46+J46+K46+L46+M46+N46+O46+P46+Q46+R46</f>
        <v>0</v>
      </c>
      <c r="F46" s="10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</row>
    <row r="47" spans="1:18" s="2" customFormat="1" ht="31.5" customHeight="1" x14ac:dyDescent="0.3">
      <c r="A47" s="20"/>
      <c r="B47" s="23"/>
      <c r="C47" s="23"/>
      <c r="D47" s="9" t="s">
        <v>17</v>
      </c>
      <c r="E47" s="13">
        <f t="shared" si="31"/>
        <v>52349677</v>
      </c>
      <c r="F47" s="10">
        <v>1224158.9099999999</v>
      </c>
      <c r="G47" s="13">
        <v>6197273</v>
      </c>
      <c r="H47" s="13">
        <v>6152404</v>
      </c>
      <c r="I47" s="13">
        <v>4000000</v>
      </c>
      <c r="J47" s="13">
        <v>4000000</v>
      </c>
      <c r="K47" s="13">
        <v>4000000</v>
      </c>
      <c r="L47" s="13">
        <v>4000000</v>
      </c>
      <c r="M47" s="13">
        <v>4000000</v>
      </c>
      <c r="N47" s="13">
        <v>4000000</v>
      </c>
      <c r="O47" s="13">
        <v>4000000</v>
      </c>
      <c r="P47" s="13">
        <v>4000000</v>
      </c>
      <c r="Q47" s="13">
        <v>4000000</v>
      </c>
      <c r="R47" s="13">
        <v>4000000</v>
      </c>
    </row>
    <row r="48" spans="1:18" s="2" customFormat="1" ht="31.5" customHeight="1" x14ac:dyDescent="0.3">
      <c r="A48" s="21"/>
      <c r="B48" s="24"/>
      <c r="C48" s="24"/>
      <c r="D48" s="9" t="s">
        <v>18</v>
      </c>
      <c r="E48" s="13">
        <f t="shared" si="31"/>
        <v>0</v>
      </c>
      <c r="F48" s="10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</row>
    <row r="49" spans="1:18" s="1" customFormat="1" ht="31.5" customHeight="1" x14ac:dyDescent="0.3">
      <c r="A49" s="47" t="s">
        <v>29</v>
      </c>
      <c r="B49" s="22" t="s">
        <v>44</v>
      </c>
      <c r="C49" s="22" t="s">
        <v>31</v>
      </c>
      <c r="D49" s="7" t="s">
        <v>14</v>
      </c>
      <c r="E49" s="8">
        <f>G49+H49+I49+J49+K49+L49+M49+N49+O49+P49+Q49+R49+F49</f>
        <v>0</v>
      </c>
      <c r="F49" s="8">
        <v>0</v>
      </c>
      <c r="G49" s="12">
        <f t="shared" ref="G49" si="32">G53+G52+G51+G50</f>
        <v>0</v>
      </c>
      <c r="H49" s="12">
        <f t="shared" ref="H49" si="33">H53+H52+H51+H50</f>
        <v>0</v>
      </c>
      <c r="I49" s="12">
        <f t="shared" ref="I49" si="34">I53+I52+I51+I50</f>
        <v>0</v>
      </c>
      <c r="J49" s="12">
        <f t="shared" ref="J49" si="35">J53+J52+J51+J50</f>
        <v>0</v>
      </c>
      <c r="K49" s="12">
        <f t="shared" ref="K49" si="36">K53+K52+K51+K50</f>
        <v>0</v>
      </c>
      <c r="L49" s="12">
        <f t="shared" ref="L49" si="37">L53+L52+L51+L50</f>
        <v>0</v>
      </c>
      <c r="M49" s="12">
        <f t="shared" ref="M49" si="38">M53+M52+M51+M50</f>
        <v>0</v>
      </c>
      <c r="N49" s="12">
        <f t="shared" ref="N49" si="39">N53+N52+N51+N50</f>
        <v>0</v>
      </c>
      <c r="O49" s="12">
        <f t="shared" ref="O49" si="40">O53+O52+O51+O50</f>
        <v>0</v>
      </c>
      <c r="P49" s="12">
        <f t="shared" ref="P49" si="41">P53+P52+P51+P50</f>
        <v>0</v>
      </c>
      <c r="Q49" s="12">
        <f t="shared" ref="Q49" si="42">Q53+Q52+Q51+Q50</f>
        <v>0</v>
      </c>
      <c r="R49" s="12">
        <f t="shared" ref="R49" si="43">R53+R52+R51+R50</f>
        <v>0</v>
      </c>
    </row>
    <row r="50" spans="1:18" s="1" customFormat="1" ht="31.5" customHeight="1" x14ac:dyDescent="0.3">
      <c r="A50" s="47"/>
      <c r="B50" s="23"/>
      <c r="C50" s="23"/>
      <c r="D50" s="9" t="s">
        <v>15</v>
      </c>
      <c r="E50" s="13">
        <f>G50+H50+I50+J50+K50+L50+M50+N50+O50+P50+Q50+R50</f>
        <v>0</v>
      </c>
      <c r="F50" s="10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</row>
    <row r="51" spans="1:18" s="1" customFormat="1" ht="31.5" customHeight="1" x14ac:dyDescent="0.3">
      <c r="A51" s="47"/>
      <c r="B51" s="23"/>
      <c r="C51" s="23"/>
      <c r="D51" s="9" t="s">
        <v>16</v>
      </c>
      <c r="E51" s="13">
        <f t="shared" ref="E51:E53" si="44">G51+H51+I51+J51+K51+L51+M51+N51+O51+P51+Q51+R51</f>
        <v>0</v>
      </c>
      <c r="F51" s="10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</row>
    <row r="52" spans="1:18" s="1" customFormat="1" ht="31.5" customHeight="1" x14ac:dyDescent="0.3">
      <c r="A52" s="47"/>
      <c r="B52" s="23"/>
      <c r="C52" s="23"/>
      <c r="D52" s="9" t="s">
        <v>17</v>
      </c>
      <c r="E52" s="13">
        <f t="shared" si="44"/>
        <v>0</v>
      </c>
      <c r="F52" s="10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</row>
    <row r="53" spans="1:18" s="1" customFormat="1" ht="31.5" customHeight="1" x14ac:dyDescent="0.3">
      <c r="A53" s="47"/>
      <c r="B53" s="24"/>
      <c r="C53" s="24"/>
      <c r="D53" s="9" t="s">
        <v>18</v>
      </c>
      <c r="E53" s="13">
        <f t="shared" si="44"/>
        <v>0</v>
      </c>
      <c r="F53" s="10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</row>
    <row r="54" spans="1:18" s="1" customFormat="1" ht="31.5" customHeight="1" x14ac:dyDescent="0.3">
      <c r="A54" s="25"/>
      <c r="B54" s="28" t="s">
        <v>30</v>
      </c>
      <c r="C54" s="31"/>
      <c r="D54" s="7" t="s">
        <v>14</v>
      </c>
      <c r="E54" s="8">
        <f>G54+H54+I54+J54+K54+L54+M54+N54+O54+P54+Q54+R54+F54</f>
        <v>53573835.909999996</v>
      </c>
      <c r="F54" s="12">
        <f t="shared" ref="F54:R54" si="45">F58+F57+F56+F55</f>
        <v>1224158.9099999999</v>
      </c>
      <c r="G54" s="12">
        <f t="shared" si="45"/>
        <v>6197273</v>
      </c>
      <c r="H54" s="12">
        <f t="shared" si="45"/>
        <v>6152404</v>
      </c>
      <c r="I54" s="12">
        <f t="shared" si="45"/>
        <v>4000000</v>
      </c>
      <c r="J54" s="12">
        <f t="shared" si="45"/>
        <v>4000000</v>
      </c>
      <c r="K54" s="12">
        <f t="shared" si="45"/>
        <v>4000000</v>
      </c>
      <c r="L54" s="12">
        <f t="shared" si="45"/>
        <v>4000000</v>
      </c>
      <c r="M54" s="12">
        <f t="shared" si="45"/>
        <v>4000000</v>
      </c>
      <c r="N54" s="12">
        <f t="shared" si="45"/>
        <v>4000000</v>
      </c>
      <c r="O54" s="12">
        <f t="shared" si="45"/>
        <v>4000000</v>
      </c>
      <c r="P54" s="12">
        <f t="shared" si="45"/>
        <v>4000000</v>
      </c>
      <c r="Q54" s="12">
        <f t="shared" si="45"/>
        <v>4000000</v>
      </c>
      <c r="R54" s="12">
        <f t="shared" si="45"/>
        <v>4000000</v>
      </c>
    </row>
    <row r="55" spans="1:18" s="1" customFormat="1" ht="31.5" customHeight="1" x14ac:dyDescent="0.3">
      <c r="A55" s="26"/>
      <c r="B55" s="29"/>
      <c r="C55" s="32"/>
      <c r="D55" s="9" t="s">
        <v>15</v>
      </c>
      <c r="E55" s="13">
        <f>G55+H55+I55+J55+K55+L55+M55+N55+O55+P55+Q55+R55</f>
        <v>0</v>
      </c>
      <c r="F55" s="10">
        <v>0</v>
      </c>
      <c r="G55" s="13">
        <f t="shared" ref="G55:Q55" si="46">G45+G50</f>
        <v>0</v>
      </c>
      <c r="H55" s="13">
        <f t="shared" si="46"/>
        <v>0</v>
      </c>
      <c r="I55" s="13">
        <f t="shared" si="46"/>
        <v>0</v>
      </c>
      <c r="J55" s="13">
        <f t="shared" si="46"/>
        <v>0</v>
      </c>
      <c r="K55" s="13">
        <f t="shared" si="46"/>
        <v>0</v>
      </c>
      <c r="L55" s="13">
        <f t="shared" si="46"/>
        <v>0</v>
      </c>
      <c r="M55" s="13">
        <f t="shared" si="46"/>
        <v>0</v>
      </c>
      <c r="N55" s="13">
        <f t="shared" si="46"/>
        <v>0</v>
      </c>
      <c r="O55" s="13">
        <f t="shared" si="46"/>
        <v>0</v>
      </c>
      <c r="P55" s="13">
        <f t="shared" si="46"/>
        <v>0</v>
      </c>
      <c r="Q55" s="13">
        <f t="shared" si="46"/>
        <v>0</v>
      </c>
      <c r="R55" s="13">
        <f>R45+R50</f>
        <v>0</v>
      </c>
    </row>
    <row r="56" spans="1:18" s="1" customFormat="1" ht="31.5" customHeight="1" x14ac:dyDescent="0.3">
      <c r="A56" s="26"/>
      <c r="B56" s="29"/>
      <c r="C56" s="32"/>
      <c r="D56" s="9" t="s">
        <v>16</v>
      </c>
      <c r="E56" s="13">
        <f t="shared" ref="E56:E58" si="47">G56+H56+I56+J56+K56+L56+M56+N56+O56+P56+Q56+R56</f>
        <v>0</v>
      </c>
      <c r="F56" s="10">
        <v>0</v>
      </c>
      <c r="G56" s="13">
        <f t="shared" ref="G56:R56" si="48">G46+G51</f>
        <v>0</v>
      </c>
      <c r="H56" s="13">
        <f t="shared" si="48"/>
        <v>0</v>
      </c>
      <c r="I56" s="13">
        <f t="shared" si="48"/>
        <v>0</v>
      </c>
      <c r="J56" s="13">
        <f t="shared" si="48"/>
        <v>0</v>
      </c>
      <c r="K56" s="13">
        <f t="shared" si="48"/>
        <v>0</v>
      </c>
      <c r="L56" s="13">
        <f t="shared" si="48"/>
        <v>0</v>
      </c>
      <c r="M56" s="13">
        <f t="shared" si="48"/>
        <v>0</v>
      </c>
      <c r="N56" s="13">
        <f t="shared" si="48"/>
        <v>0</v>
      </c>
      <c r="O56" s="13">
        <f t="shared" si="48"/>
        <v>0</v>
      </c>
      <c r="P56" s="13">
        <f t="shared" si="48"/>
        <v>0</v>
      </c>
      <c r="Q56" s="13">
        <f t="shared" si="48"/>
        <v>0</v>
      </c>
      <c r="R56" s="13">
        <f t="shared" si="48"/>
        <v>0</v>
      </c>
    </row>
    <row r="57" spans="1:18" s="1" customFormat="1" ht="31.5" customHeight="1" x14ac:dyDescent="0.3">
      <c r="A57" s="26"/>
      <c r="B57" s="29"/>
      <c r="C57" s="32"/>
      <c r="D57" s="9" t="s">
        <v>17</v>
      </c>
      <c r="E57" s="13">
        <f t="shared" si="47"/>
        <v>52349677</v>
      </c>
      <c r="F57" s="13">
        <f t="shared" ref="F57:R57" si="49">F47+F52</f>
        <v>1224158.9099999999</v>
      </c>
      <c r="G57" s="13">
        <f t="shared" si="49"/>
        <v>6197273</v>
      </c>
      <c r="H57" s="13">
        <f t="shared" si="49"/>
        <v>6152404</v>
      </c>
      <c r="I57" s="13">
        <f t="shared" si="49"/>
        <v>4000000</v>
      </c>
      <c r="J57" s="13">
        <f t="shared" si="49"/>
        <v>4000000</v>
      </c>
      <c r="K57" s="13">
        <f t="shared" si="49"/>
        <v>4000000</v>
      </c>
      <c r="L57" s="13">
        <f t="shared" si="49"/>
        <v>4000000</v>
      </c>
      <c r="M57" s="13">
        <f t="shared" si="49"/>
        <v>4000000</v>
      </c>
      <c r="N57" s="13">
        <f t="shared" si="49"/>
        <v>4000000</v>
      </c>
      <c r="O57" s="13">
        <f t="shared" si="49"/>
        <v>4000000</v>
      </c>
      <c r="P57" s="13">
        <f t="shared" si="49"/>
        <v>4000000</v>
      </c>
      <c r="Q57" s="13">
        <f t="shared" si="49"/>
        <v>4000000</v>
      </c>
      <c r="R57" s="13">
        <f t="shared" si="49"/>
        <v>4000000</v>
      </c>
    </row>
    <row r="58" spans="1:18" s="1" customFormat="1" ht="31.5" customHeight="1" x14ac:dyDescent="0.3">
      <c r="A58" s="27"/>
      <c r="B58" s="30"/>
      <c r="C58" s="33"/>
      <c r="D58" s="9" t="s">
        <v>18</v>
      </c>
      <c r="E58" s="13">
        <f t="shared" si="47"/>
        <v>0</v>
      </c>
      <c r="F58" s="10">
        <v>0</v>
      </c>
      <c r="G58" s="13">
        <f t="shared" ref="G58:R58" si="50">G48+G53</f>
        <v>0</v>
      </c>
      <c r="H58" s="13">
        <f t="shared" si="50"/>
        <v>0</v>
      </c>
      <c r="I58" s="13">
        <f t="shared" si="50"/>
        <v>0</v>
      </c>
      <c r="J58" s="13">
        <f t="shared" si="50"/>
        <v>0</v>
      </c>
      <c r="K58" s="13">
        <f t="shared" si="50"/>
        <v>0</v>
      </c>
      <c r="L58" s="13">
        <f t="shared" si="50"/>
        <v>0</v>
      </c>
      <c r="M58" s="13">
        <f t="shared" si="50"/>
        <v>0</v>
      </c>
      <c r="N58" s="13">
        <f t="shared" si="50"/>
        <v>0</v>
      </c>
      <c r="O58" s="13">
        <f t="shared" si="50"/>
        <v>0</v>
      </c>
      <c r="P58" s="13">
        <f t="shared" si="50"/>
        <v>0</v>
      </c>
      <c r="Q58" s="13">
        <f t="shared" si="50"/>
        <v>0</v>
      </c>
      <c r="R58" s="13">
        <f t="shared" si="50"/>
        <v>0</v>
      </c>
    </row>
    <row r="59" spans="1:18" s="1" customFormat="1" ht="32.25" customHeight="1" x14ac:dyDescent="0.3">
      <c r="A59" s="41" t="s">
        <v>20</v>
      </c>
      <c r="B59" s="42"/>
      <c r="C59" s="31"/>
      <c r="D59" s="7" t="s">
        <v>14</v>
      </c>
      <c r="E59" s="8">
        <f>G59+H59+I59+J59+K59+L59+M59+N59+O59+P59+Q59+R59+F59</f>
        <v>2142646824.0000005</v>
      </c>
      <c r="F59" s="12">
        <f t="shared" ref="F59:R59" si="51">F60+F61+F62+F63</f>
        <v>22910936.02</v>
      </c>
      <c r="G59" s="12">
        <f t="shared" si="51"/>
        <v>20314582.560000002</v>
      </c>
      <c r="H59" s="12">
        <f t="shared" si="51"/>
        <v>20172243.82</v>
      </c>
      <c r="I59" s="12">
        <f t="shared" si="51"/>
        <v>221848986.16</v>
      </c>
      <c r="J59" s="12">
        <f t="shared" si="51"/>
        <v>206377786.16</v>
      </c>
      <c r="K59" s="12">
        <f t="shared" si="51"/>
        <v>206377786.16</v>
      </c>
      <c r="L59" s="12">
        <f t="shared" si="51"/>
        <v>206377786.16</v>
      </c>
      <c r="M59" s="12">
        <f t="shared" si="51"/>
        <v>206377786.16</v>
      </c>
      <c r="N59" s="12">
        <f t="shared" si="51"/>
        <v>206377786.16</v>
      </c>
      <c r="O59" s="12">
        <f t="shared" si="51"/>
        <v>206377786.16</v>
      </c>
      <c r="P59" s="12">
        <f t="shared" si="51"/>
        <v>206377786.16</v>
      </c>
      <c r="Q59" s="12">
        <f t="shared" si="51"/>
        <v>206377786.16</v>
      </c>
      <c r="R59" s="12">
        <f t="shared" si="51"/>
        <v>206377786.16</v>
      </c>
    </row>
    <row r="60" spans="1:18" s="1" customFormat="1" ht="32.25" customHeight="1" x14ac:dyDescent="0.3">
      <c r="A60" s="43"/>
      <c r="B60" s="44"/>
      <c r="C60" s="32"/>
      <c r="D60" s="9" t="s">
        <v>15</v>
      </c>
      <c r="E60" s="13">
        <f>G60+H60+I60+J60+K60+L60+M60+N60+O60+P60+Q60+R60</f>
        <v>3582700</v>
      </c>
      <c r="F60" s="10">
        <v>0</v>
      </c>
      <c r="G60" s="13">
        <f t="shared" ref="G60:R60" si="52">G39+G55</f>
        <v>0</v>
      </c>
      <c r="H60" s="13">
        <f t="shared" si="52"/>
        <v>0</v>
      </c>
      <c r="I60" s="13">
        <f t="shared" si="52"/>
        <v>3582700</v>
      </c>
      <c r="J60" s="13">
        <f t="shared" si="52"/>
        <v>0</v>
      </c>
      <c r="K60" s="13">
        <f t="shared" si="52"/>
        <v>0</v>
      </c>
      <c r="L60" s="13">
        <f t="shared" si="52"/>
        <v>0</v>
      </c>
      <c r="M60" s="13">
        <f t="shared" si="52"/>
        <v>0</v>
      </c>
      <c r="N60" s="13">
        <f t="shared" si="52"/>
        <v>0</v>
      </c>
      <c r="O60" s="13">
        <f t="shared" si="52"/>
        <v>0</v>
      </c>
      <c r="P60" s="13">
        <f t="shared" si="52"/>
        <v>0</v>
      </c>
      <c r="Q60" s="13">
        <f t="shared" si="52"/>
        <v>0</v>
      </c>
      <c r="R60" s="13">
        <f t="shared" si="52"/>
        <v>0</v>
      </c>
    </row>
    <row r="61" spans="1:18" s="1" customFormat="1" ht="32.25" customHeight="1" x14ac:dyDescent="0.3">
      <c r="A61" s="43"/>
      <c r="B61" s="44"/>
      <c r="C61" s="32"/>
      <c r="D61" s="9" t="s">
        <v>16</v>
      </c>
      <c r="E61" s="13">
        <f t="shared" ref="E61:E63" si="53">G61+H61+I61+J61+K61+L61+M61+N61+O61+P61+Q61+R61</f>
        <v>11888500</v>
      </c>
      <c r="F61" s="10">
        <v>0</v>
      </c>
      <c r="G61" s="13">
        <f t="shared" ref="G61:R61" si="54">G40+G56</f>
        <v>0</v>
      </c>
      <c r="H61" s="13">
        <f t="shared" si="54"/>
        <v>0</v>
      </c>
      <c r="I61" s="13">
        <f t="shared" si="54"/>
        <v>11888500</v>
      </c>
      <c r="J61" s="13">
        <f t="shared" si="54"/>
        <v>0</v>
      </c>
      <c r="K61" s="13">
        <f t="shared" si="54"/>
        <v>0</v>
      </c>
      <c r="L61" s="13">
        <f t="shared" si="54"/>
        <v>0</v>
      </c>
      <c r="M61" s="13">
        <f t="shared" si="54"/>
        <v>0</v>
      </c>
      <c r="N61" s="13">
        <f t="shared" si="54"/>
        <v>0</v>
      </c>
      <c r="O61" s="13">
        <f t="shared" si="54"/>
        <v>0</v>
      </c>
      <c r="P61" s="13">
        <f t="shared" si="54"/>
        <v>0</v>
      </c>
      <c r="Q61" s="13">
        <f t="shared" si="54"/>
        <v>0</v>
      </c>
      <c r="R61" s="13">
        <f t="shared" si="54"/>
        <v>0</v>
      </c>
    </row>
    <row r="62" spans="1:18" s="1" customFormat="1" ht="32.25" customHeight="1" x14ac:dyDescent="0.3">
      <c r="A62" s="43"/>
      <c r="B62" s="44"/>
      <c r="C62" s="32"/>
      <c r="D62" s="9" t="s">
        <v>17</v>
      </c>
      <c r="E62" s="13">
        <f t="shared" si="53"/>
        <v>2104264687.9800003</v>
      </c>
      <c r="F62" s="13">
        <f t="shared" ref="F62:R62" si="55">F41+F57</f>
        <v>22910936.02</v>
      </c>
      <c r="G62" s="13">
        <f t="shared" si="55"/>
        <v>20314582.560000002</v>
      </c>
      <c r="H62" s="13">
        <f t="shared" si="55"/>
        <v>20172243.82</v>
      </c>
      <c r="I62" s="13">
        <f t="shared" si="55"/>
        <v>206377786.16</v>
      </c>
      <c r="J62" s="13">
        <f t="shared" si="55"/>
        <v>206377786.16</v>
      </c>
      <c r="K62" s="13">
        <f t="shared" si="55"/>
        <v>206377786.16</v>
      </c>
      <c r="L62" s="13">
        <f t="shared" si="55"/>
        <v>206377786.16</v>
      </c>
      <c r="M62" s="13">
        <f t="shared" si="55"/>
        <v>206377786.16</v>
      </c>
      <c r="N62" s="13">
        <f t="shared" si="55"/>
        <v>206377786.16</v>
      </c>
      <c r="O62" s="13">
        <f t="shared" si="55"/>
        <v>206377786.16</v>
      </c>
      <c r="P62" s="13">
        <f t="shared" si="55"/>
        <v>206377786.16</v>
      </c>
      <c r="Q62" s="13">
        <f t="shared" si="55"/>
        <v>206377786.16</v>
      </c>
      <c r="R62" s="13">
        <f t="shared" si="55"/>
        <v>206377786.16</v>
      </c>
    </row>
    <row r="63" spans="1:18" s="1" customFormat="1" ht="32.25" customHeight="1" x14ac:dyDescent="0.3">
      <c r="A63" s="45"/>
      <c r="B63" s="46"/>
      <c r="C63" s="33"/>
      <c r="D63" s="9" t="s">
        <v>18</v>
      </c>
      <c r="E63" s="13">
        <f t="shared" si="53"/>
        <v>0</v>
      </c>
      <c r="F63" s="10">
        <v>0</v>
      </c>
      <c r="G63" s="13">
        <f t="shared" ref="G63:R63" si="56">G42+G58</f>
        <v>0</v>
      </c>
      <c r="H63" s="13">
        <f t="shared" si="56"/>
        <v>0</v>
      </c>
      <c r="I63" s="13">
        <f t="shared" si="56"/>
        <v>0</v>
      </c>
      <c r="J63" s="13">
        <f t="shared" si="56"/>
        <v>0</v>
      </c>
      <c r="K63" s="13">
        <f t="shared" si="56"/>
        <v>0</v>
      </c>
      <c r="L63" s="13">
        <f t="shared" si="56"/>
        <v>0</v>
      </c>
      <c r="M63" s="13">
        <f t="shared" si="56"/>
        <v>0</v>
      </c>
      <c r="N63" s="13">
        <f t="shared" si="56"/>
        <v>0</v>
      </c>
      <c r="O63" s="13">
        <f t="shared" si="56"/>
        <v>0</v>
      </c>
      <c r="P63" s="13">
        <f t="shared" si="56"/>
        <v>0</v>
      </c>
      <c r="Q63" s="13">
        <f t="shared" si="56"/>
        <v>0</v>
      </c>
      <c r="R63" s="13">
        <f t="shared" si="56"/>
        <v>0</v>
      </c>
    </row>
    <row r="64" spans="1:18" s="1" customFormat="1" ht="32.25" customHeight="1" x14ac:dyDescent="0.3">
      <c r="A64" s="17" t="s">
        <v>21</v>
      </c>
      <c r="B64" s="18"/>
      <c r="C64" s="14"/>
      <c r="D64" s="9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s="1" customFormat="1" ht="32.25" customHeight="1" x14ac:dyDescent="0.3">
      <c r="A65" s="41" t="s">
        <v>45</v>
      </c>
      <c r="B65" s="42"/>
      <c r="C65" s="31"/>
      <c r="D65" s="7" t="s">
        <v>14</v>
      </c>
      <c r="E65" s="8">
        <f>G65+H65+I65+J65+K65+L65+M65+N65+O65+P65+Q65+R65+F65</f>
        <v>0</v>
      </c>
      <c r="F65" s="8">
        <v>0</v>
      </c>
      <c r="G65" s="12">
        <f t="shared" ref="G65:R65" si="57">G66+G67+G68+G69</f>
        <v>0</v>
      </c>
      <c r="H65" s="12">
        <f t="shared" si="57"/>
        <v>0</v>
      </c>
      <c r="I65" s="12">
        <f t="shared" si="57"/>
        <v>0</v>
      </c>
      <c r="J65" s="12">
        <f t="shared" si="57"/>
        <v>0</v>
      </c>
      <c r="K65" s="12">
        <f t="shared" si="57"/>
        <v>0</v>
      </c>
      <c r="L65" s="12">
        <f t="shared" si="57"/>
        <v>0</v>
      </c>
      <c r="M65" s="12">
        <f t="shared" si="57"/>
        <v>0</v>
      </c>
      <c r="N65" s="12">
        <f t="shared" si="57"/>
        <v>0</v>
      </c>
      <c r="O65" s="12">
        <f t="shared" si="57"/>
        <v>0</v>
      </c>
      <c r="P65" s="12">
        <f t="shared" si="57"/>
        <v>0</v>
      </c>
      <c r="Q65" s="12">
        <f t="shared" si="57"/>
        <v>0</v>
      </c>
      <c r="R65" s="12">
        <f t="shared" si="57"/>
        <v>0</v>
      </c>
    </row>
    <row r="66" spans="1:18" s="1" customFormat="1" ht="32.25" customHeight="1" x14ac:dyDescent="0.3">
      <c r="A66" s="43"/>
      <c r="B66" s="44"/>
      <c r="C66" s="32"/>
      <c r="D66" s="9" t="s">
        <v>15</v>
      </c>
      <c r="E66" s="13">
        <f>G66+H66+I66+J66+K66+L66+M66+N66+O66+P66+Q66+R66</f>
        <v>0</v>
      </c>
      <c r="F66" s="10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</row>
    <row r="67" spans="1:18" s="1" customFormat="1" ht="32.25" customHeight="1" x14ac:dyDescent="0.3">
      <c r="A67" s="43"/>
      <c r="B67" s="44"/>
      <c r="C67" s="32"/>
      <c r="D67" s="9" t="s">
        <v>16</v>
      </c>
      <c r="E67" s="13">
        <f t="shared" ref="E67:E69" si="58">G67+H67+I67+J67+K67+L67+M67+N67+O67+P67+Q67+R67</f>
        <v>0</v>
      </c>
      <c r="F67" s="10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</row>
    <row r="68" spans="1:18" s="1" customFormat="1" ht="32.25" customHeight="1" x14ac:dyDescent="0.3">
      <c r="A68" s="43"/>
      <c r="B68" s="44"/>
      <c r="C68" s="32"/>
      <c r="D68" s="9" t="s">
        <v>17</v>
      </c>
      <c r="E68" s="13">
        <f t="shared" si="58"/>
        <v>0</v>
      </c>
      <c r="F68" s="10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</row>
    <row r="69" spans="1:18" s="1" customFormat="1" ht="32.25" customHeight="1" x14ac:dyDescent="0.3">
      <c r="A69" s="45"/>
      <c r="B69" s="46"/>
      <c r="C69" s="33"/>
      <c r="D69" s="9" t="s">
        <v>18</v>
      </c>
      <c r="E69" s="13">
        <f t="shared" si="58"/>
        <v>0</v>
      </c>
      <c r="F69" s="10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</row>
    <row r="70" spans="1:18" s="1" customFormat="1" ht="32.25" customHeight="1" x14ac:dyDescent="0.3">
      <c r="A70" s="41" t="s">
        <v>46</v>
      </c>
      <c r="B70" s="42"/>
      <c r="C70" s="31"/>
      <c r="D70" s="7" t="s">
        <v>14</v>
      </c>
      <c r="E70" s="8">
        <f>G70+H70+I70+J70+K70+L70+M70+N70+O70+P70+Q70+R70+F70</f>
        <v>2142646824.0000005</v>
      </c>
      <c r="F70" s="8">
        <f t="shared" ref="F70:R70" si="59">F71+F72+F73+F74</f>
        <v>22910936.02</v>
      </c>
      <c r="G70" s="8">
        <f t="shared" si="59"/>
        <v>20314582.560000002</v>
      </c>
      <c r="H70" s="8">
        <f t="shared" si="59"/>
        <v>20172243.82</v>
      </c>
      <c r="I70" s="8">
        <f t="shared" si="59"/>
        <v>221848986.16</v>
      </c>
      <c r="J70" s="8">
        <f t="shared" si="59"/>
        <v>206377786.16</v>
      </c>
      <c r="K70" s="8">
        <f t="shared" si="59"/>
        <v>206377786.16</v>
      </c>
      <c r="L70" s="8">
        <f t="shared" si="59"/>
        <v>206377786.16</v>
      </c>
      <c r="M70" s="8">
        <f t="shared" si="59"/>
        <v>206377786.16</v>
      </c>
      <c r="N70" s="8">
        <f t="shared" si="59"/>
        <v>206377786.16</v>
      </c>
      <c r="O70" s="8">
        <f t="shared" si="59"/>
        <v>206377786.16</v>
      </c>
      <c r="P70" s="8">
        <f t="shared" si="59"/>
        <v>206377786.16</v>
      </c>
      <c r="Q70" s="8">
        <f t="shared" si="59"/>
        <v>206377786.16</v>
      </c>
      <c r="R70" s="8">
        <f t="shared" si="59"/>
        <v>206377786.16</v>
      </c>
    </row>
    <row r="71" spans="1:18" s="1" customFormat="1" ht="32.25" customHeight="1" x14ac:dyDescent="0.3">
      <c r="A71" s="43"/>
      <c r="B71" s="44"/>
      <c r="C71" s="32"/>
      <c r="D71" s="9" t="s">
        <v>15</v>
      </c>
      <c r="E71" s="10">
        <f>G71+H71+I71+J71+K71+L71+M71+N71+O71+P71+Q71+R71</f>
        <v>3582700</v>
      </c>
      <c r="F71" s="10">
        <v>0</v>
      </c>
      <c r="G71" s="10">
        <f>G60-G66</f>
        <v>0</v>
      </c>
      <c r="H71" s="10">
        <f t="shared" ref="H71:R71" si="60">H60-H66</f>
        <v>0</v>
      </c>
      <c r="I71" s="10">
        <f t="shared" si="60"/>
        <v>3582700</v>
      </c>
      <c r="J71" s="10">
        <f t="shared" si="60"/>
        <v>0</v>
      </c>
      <c r="K71" s="10">
        <f t="shared" si="60"/>
        <v>0</v>
      </c>
      <c r="L71" s="10">
        <f t="shared" si="60"/>
        <v>0</v>
      </c>
      <c r="M71" s="10">
        <f t="shared" si="60"/>
        <v>0</v>
      </c>
      <c r="N71" s="10">
        <f t="shared" si="60"/>
        <v>0</v>
      </c>
      <c r="O71" s="10">
        <f t="shared" si="60"/>
        <v>0</v>
      </c>
      <c r="P71" s="10">
        <f t="shared" si="60"/>
        <v>0</v>
      </c>
      <c r="Q71" s="10">
        <f t="shared" si="60"/>
        <v>0</v>
      </c>
      <c r="R71" s="10">
        <f t="shared" si="60"/>
        <v>0</v>
      </c>
    </row>
    <row r="72" spans="1:18" s="1" customFormat="1" ht="32.25" customHeight="1" x14ac:dyDescent="0.3">
      <c r="A72" s="43"/>
      <c r="B72" s="44"/>
      <c r="C72" s="32"/>
      <c r="D72" s="9" t="s">
        <v>16</v>
      </c>
      <c r="E72" s="10">
        <f t="shared" ref="E72:E74" si="61">G72+H72+I72+J72+K72+L72+M72+N72+O72+P72+Q72+R72</f>
        <v>11888500</v>
      </c>
      <c r="F72" s="10">
        <v>0</v>
      </c>
      <c r="G72" s="10">
        <f t="shared" ref="F72:R74" si="62">G61-G67</f>
        <v>0</v>
      </c>
      <c r="H72" s="10">
        <f t="shared" si="62"/>
        <v>0</v>
      </c>
      <c r="I72" s="10">
        <f t="shared" si="62"/>
        <v>11888500</v>
      </c>
      <c r="J72" s="10">
        <f t="shared" si="62"/>
        <v>0</v>
      </c>
      <c r="K72" s="10">
        <f t="shared" si="62"/>
        <v>0</v>
      </c>
      <c r="L72" s="10">
        <f t="shared" si="62"/>
        <v>0</v>
      </c>
      <c r="M72" s="10">
        <f t="shared" si="62"/>
        <v>0</v>
      </c>
      <c r="N72" s="10">
        <f t="shared" si="62"/>
        <v>0</v>
      </c>
      <c r="O72" s="10">
        <f t="shared" si="62"/>
        <v>0</v>
      </c>
      <c r="P72" s="10">
        <f t="shared" si="62"/>
        <v>0</v>
      </c>
      <c r="Q72" s="10">
        <f t="shared" si="62"/>
        <v>0</v>
      </c>
      <c r="R72" s="10">
        <f t="shared" si="62"/>
        <v>0</v>
      </c>
    </row>
    <row r="73" spans="1:18" s="1" customFormat="1" ht="32.25" customHeight="1" x14ac:dyDescent="0.3">
      <c r="A73" s="43"/>
      <c r="B73" s="44"/>
      <c r="C73" s="32"/>
      <c r="D73" s="9" t="s">
        <v>17</v>
      </c>
      <c r="E73" s="10">
        <f t="shared" si="61"/>
        <v>2104264687.9800003</v>
      </c>
      <c r="F73" s="10">
        <f t="shared" si="62"/>
        <v>22910936.02</v>
      </c>
      <c r="G73" s="10">
        <f t="shared" si="62"/>
        <v>20314582.560000002</v>
      </c>
      <c r="H73" s="10">
        <f t="shared" si="62"/>
        <v>20172243.82</v>
      </c>
      <c r="I73" s="10">
        <f t="shared" si="62"/>
        <v>206377786.16</v>
      </c>
      <c r="J73" s="10">
        <f t="shared" si="62"/>
        <v>206377786.16</v>
      </c>
      <c r="K73" s="10">
        <f t="shared" si="62"/>
        <v>206377786.16</v>
      </c>
      <c r="L73" s="10">
        <f t="shared" si="62"/>
        <v>206377786.16</v>
      </c>
      <c r="M73" s="10">
        <f t="shared" si="62"/>
        <v>206377786.16</v>
      </c>
      <c r="N73" s="10">
        <f t="shared" si="62"/>
        <v>206377786.16</v>
      </c>
      <c r="O73" s="10">
        <f t="shared" si="62"/>
        <v>206377786.16</v>
      </c>
      <c r="P73" s="10">
        <f t="shared" si="62"/>
        <v>206377786.16</v>
      </c>
      <c r="Q73" s="10">
        <f t="shared" si="62"/>
        <v>206377786.16</v>
      </c>
      <c r="R73" s="10">
        <f t="shared" si="62"/>
        <v>206377786.16</v>
      </c>
    </row>
    <row r="74" spans="1:18" s="1" customFormat="1" ht="32.25" customHeight="1" x14ac:dyDescent="0.3">
      <c r="A74" s="45"/>
      <c r="B74" s="46"/>
      <c r="C74" s="33"/>
      <c r="D74" s="9" t="s">
        <v>18</v>
      </c>
      <c r="E74" s="10">
        <f t="shared" si="61"/>
        <v>0</v>
      </c>
      <c r="F74" s="10">
        <v>0</v>
      </c>
      <c r="G74" s="10">
        <f t="shared" si="62"/>
        <v>0</v>
      </c>
      <c r="H74" s="10">
        <f t="shared" si="62"/>
        <v>0</v>
      </c>
      <c r="I74" s="10">
        <f t="shared" si="62"/>
        <v>0</v>
      </c>
      <c r="J74" s="10">
        <f t="shared" si="62"/>
        <v>0</v>
      </c>
      <c r="K74" s="10">
        <f t="shared" si="62"/>
        <v>0</v>
      </c>
      <c r="L74" s="10">
        <f t="shared" si="62"/>
        <v>0</v>
      </c>
      <c r="M74" s="10">
        <f t="shared" si="62"/>
        <v>0</v>
      </c>
      <c r="N74" s="10">
        <f t="shared" si="62"/>
        <v>0</v>
      </c>
      <c r="O74" s="10">
        <f t="shared" si="62"/>
        <v>0</v>
      </c>
      <c r="P74" s="10">
        <f t="shared" si="62"/>
        <v>0</v>
      </c>
      <c r="Q74" s="10">
        <f t="shared" si="62"/>
        <v>0</v>
      </c>
      <c r="R74" s="10">
        <f t="shared" si="62"/>
        <v>0</v>
      </c>
    </row>
    <row r="75" spans="1:18" s="1" customFormat="1" ht="13.8" x14ac:dyDescent="0.25"/>
    <row r="76" spans="1:18" s="1" customFormat="1" ht="13.8" x14ac:dyDescent="0.25"/>
  </sheetData>
  <mergeCells count="48">
    <mergeCell ref="A23:A27"/>
    <mergeCell ref="B23:B27"/>
    <mergeCell ref="C23:C27"/>
    <mergeCell ref="A70:B74"/>
    <mergeCell ref="C70:C74"/>
    <mergeCell ref="C59:C63"/>
    <mergeCell ref="A43:R43"/>
    <mergeCell ref="A44:A48"/>
    <mergeCell ref="B44:B48"/>
    <mergeCell ref="C44:C48"/>
    <mergeCell ref="C49:C53"/>
    <mergeCell ref="B49:B53"/>
    <mergeCell ref="A49:A53"/>
    <mergeCell ref="A54:A58"/>
    <mergeCell ref="B54:B58"/>
    <mergeCell ref="C54:C58"/>
    <mergeCell ref="A59:B63"/>
    <mergeCell ref="A65:B69"/>
    <mergeCell ref="C65:C69"/>
    <mergeCell ref="D3:D5"/>
    <mergeCell ref="E3:R3"/>
    <mergeCell ref="E4:E5"/>
    <mergeCell ref="F4:R4"/>
    <mergeCell ref="A13:A17"/>
    <mergeCell ref="B13:B17"/>
    <mergeCell ref="C13:C17"/>
    <mergeCell ref="A8:A12"/>
    <mergeCell ref="B8:B12"/>
    <mergeCell ref="C8:C12"/>
    <mergeCell ref="A3:A5"/>
    <mergeCell ref="B3:B5"/>
    <mergeCell ref="C3:C5"/>
    <mergeCell ref="P1:R1"/>
    <mergeCell ref="A64:B64"/>
    <mergeCell ref="A33:A37"/>
    <mergeCell ref="B33:B37"/>
    <mergeCell ref="C33:C37"/>
    <mergeCell ref="A38:A42"/>
    <mergeCell ref="B38:B42"/>
    <mergeCell ref="C38:C42"/>
    <mergeCell ref="B28:B32"/>
    <mergeCell ref="C28:C32"/>
    <mergeCell ref="A18:A22"/>
    <mergeCell ref="B18:B22"/>
    <mergeCell ref="C18:C22"/>
    <mergeCell ref="A28:A32"/>
    <mergeCell ref="A2:R2"/>
    <mergeCell ref="A7:R7"/>
  </mergeCells>
  <pageMargins left="0.70866141732283472" right="0.70866141732283472" top="0.74803149606299213" bottom="0.74803149606299213" header="0.31496062992125984" footer="0.31496062992125984"/>
  <pageSetup paperSize="9" scale="37" fitToHeight="5" orientation="landscape" verticalDpi="180" r:id="rId1"/>
  <rowBreaks count="2" manualBreakCount="2">
    <brk id="32" max="16383" man="1"/>
    <brk id="53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4amg2Ncbn9tYKuQ2frC698TAIPRqtQCVgu1HthKsQMI=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cxqA+PwqbxQe9yJ8P1VEpZoxGdRj+3M2aTqAMhKFVYc=</DigestValue>
    </Reference>
  </SignedInfo>
  <SignatureValue>3LgTaM26EN8N7aovqVPgs5lDwZ5NWudyuW/b+1OVN0u2dEB01t9u00J6SNJ9xAMf
hPAyxa0L+K/0qTmtZA+Rdg==</SignatureValue>
  <KeyInfo>
    <X509Data>
      <X509Certificate>MIIIjTCCCDygAwIBAgIUIGaMBB0WOHPRYrL4H6+ebjjI7oQwCAYGKoUDAgIDMIIB
OTEgMB4GCSqGSIb3DQEJARYRdWNfZmtAcm9za2F6bmEucnUxGTAXBgNVBAgMENCz
LiDQnNC+0YHQutCy0LAxGjAYBggqhQMDgQMBARIMMDA3NzEwNTY4NzYwMRgwFgYF
KoUDZAESDTEwNDc3OTcwMTk4MzAxLDAqBgNVBAkMI9GD0LvQuNGG0LAg0JjQu9GM
0LjQvdC60LAsINC00L7QvCA3MRUwEwYDVQQHDAzQnNC+0YHQutCy0LAxCzAJBgNV
BAYTAlJVMTgwNgYDVQQKDC/QpNC10LTQtdGA0LDQu9GM0L3QvtC1INC60LDQt9C9
0LDRh9C10LnRgdGC0LLQvjE4MDYGA1UEAwwv0KTQtdC00LXRgNCw0LvRjNC90L7Q
tSDQutCw0LfQvdCw0YfQtdC50YHRgtCy0L4wHhcNMTgwMzEyMTIzNDM2WhcNMTkw
NjEyMTIzNDM2WjCCAZExGjAYBggqhQMDgQMBARIMODYyMTAwOTgyMTA3MRYwFAYF
KoUDZAMSCzA1Mjc3NTExMjU3MSMwIQYJKoZIhvcNAQkBFhR0ZW5kZXJAYWRtcG9r
YWNoaS5ydTELMAkGA1UEBhMCUlUxUzBRBgNVBAgMStCl0LDQvdGC0Yst0JzQsNC9
0YHQuNC50YHQutC40Lkg0LDQstGC0L7QvdC+0LzQvdGL0Lkg0L7QutGA0YPQsyAt
INCu0LPRgNCwMRUwEwYDVQQHDAzQn9C+0LrQsNGH0LgxPTA7BgNVBAoMNNCQ0JTQ
nNCY0J3QmNCh0KLQoNCQ0KbQmNCvINCT0J7QoNCe0JTQkCDQn9Ce0JrQkNCn0Jgx
KjAoBgNVBCoMIdCS0LvQsNC00LjQvNC40YAg0JjQstCw0L3QvtCy0LjRhzEXMBUG
A1UEBAwO0KHRgtC10L/Rg9GA0LAxOTA3BgNVBAMMMNCh0YLQtdC/0YPRgNCwINCS
0LvQsNC00LjQvNC40YAg0JjQstCw0L3QvtCy0LjRhzBjMBwGBiqFAwICEzASBgcq
hQMCAiQABgcqhQMCAh4BA0MABEB0TlKLGOngb7K8ksuq1qieet38nwWQrI3EmXBi
YqlHSB/KY3sxdG6HQoWGJZEsFVqtw5dnHinDLSbPsVyMjesJo4IEvDCCBLgwDAYD
VR0TAQH/BAIwADAdBgNVHSAEFjAUMAgGBiqFA2RxATAIBgYqhQNkcQIwPQYDVR0R
BDYwNKASBgNVBAygCxMJMjI3MDkxNjAxoBsGCiqFAwM9ntc2AQWgDRMLMDE4NzMw
MDAxOTGGATAwNgYFKoUDZG8ELQwrItCa0YDQuNC/0YLQvtCf0YDQviBDU1AiICjQ
stC10YDRgdC40Y8gMy42KTCCATEGBSqFA2RwBIIBJjCCASIMRCLQmtGA0LjQv9GC
0L7Qn9GA0L4gQ1NQIiAo0LLQtdGA0YHQuNGPIDMuNikgKNC40YHQv9C+0LvQvdC1
0L3QuNC1IDIpDGgi0J/RgNC+0LPRgNCw0LzQvNC90L4t0LDQv9C/0LDRgNCw0YLQ
vdGL0Lkg0LrQvtC80L/Qu9C10LrRgSAi0K7QvdC40YHQtdGA0YIt0JPQntCh0KIi
LiDQktC10YDRgdC40Y8gMi4xIgwf4oSWIDE0OS83LzYtNTY5INC+0YIgMjEuMTIu
MjAxNwxP0KHQtdGA0YLQuNGE0LjQutCw0YIg0YHQvtC+0YLQstC10YLRgdGC0LLQ
uNGPIOKEliDQodCkLzEyOC0yODc4INC+0YIgMjAuMDYuMjAxNjAOBgNVHQ8BAf8E
BAMCA+gwgZcGA1UdJQSBjzCBjAYIKwYBBQUHAwIGDiqFAwM9ntc2AQYDBAEBBg4q
hQMDPZ7XNgEGAwQBAgYOKoUDAz2e1zYBBgMEAQMGDiqFAwM9ntc2AQYDBAEEBgkq
hQMDgXsFAgEGCSqFAwOBewUCAgYJKoUDA4F7BQIDBgkqhQMDgXsFAgQGCSqFAwOB
ewUCBQYJKoUDA4F7BQIGMCsGA1UdEAQkMCKADzIwMTgwMzExMDY0MDAwWoEPMjAx
OTA2MTEwNjQwMDBaMIIBhQYDVR0jBIIBfDCCAXiAFBZVkaZRWMSJLGtRW9KFGQoB
REgioYIBUqSCAU4wggFKMR4wHAYJKoZIhvcNAQkBFg9kaXRAbWluc3Z5YXoucnUx
CzAJBgNVBAYTAlJVMRwwGgYDVQQIDBM3NyDQsy4g0JzQvtGB0LrQstCwMRUwEwYD
VQQHDAzQnNC+0YHQutCy0LAxPzA9BgNVBAkMNjEyNTM3NSDQsy4g0JzQvtGB0LrQ
stCwLCDRg9C7LiDQotCy0LXRgNGB0LrQsNGPLCDQtC4gNzEsMCoGA1UECgwj0JzQ
uNC90LrQvtC80YHQstGP0LfRjCDQoNC+0YHRgdC40LgxGDAWBgUqhQNkARINMTA0
NzcwMjAyNjcwMTEaMBgGCCqFAwOBAwEBEgwwMDc3MTA0NzQzNzUxQTA/BgNVBAMM
ONCT0L7Qu9C+0LLQvdC+0Lkg0YPQtNC+0YHRgtC+0LLQtdGA0Y/RjtGJ0LjQuSDR
htC10L3RgtGAggo2rNRVAAAAAAEvMF4GA1UdHwRXMFUwKaAnoCWGI2h0dHA6Ly9j
cmwucm9za2F6bmEucnUvY3JsL3VjZmsuY3JsMCigJqAkhiJodHRwOi8vY3JsLmZz
ZmsubG9jYWwvY3JsL3VjZmsuY3JsMB0GA1UdDgQWBBSgdv90KqN3m8vdnByF1uOv
BzjcbjAIBgYqhQMCAgMDQQCL+bgpMq8j6OdC54l1fTPfapgNRce1koNooqKi51NS
kJ6mvvfLyZWvdenjLn8kwXYcMvCKDsZvwfwgaeqm47Nu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bNrvnR0ZK9/OoCSJJZayR4L1fFk=
</DigestValue>
      </Reference>
      <Reference URI="/xl/worksheets/sheet1.xml?ContentType=application/vnd.openxmlformats-officedocument.spreadsheetml.worksheet+xml">
        <DigestMethod Algorithm="http://www.w3.org/2000/09/xmldsig#sha1"/>
        <DigestValue>Qx3uqyJoLj0l8oLoodMbsQPTJfM=
</DigestValue>
      </Reference>
      <Reference URI="/xl/styles.xml?ContentType=application/vnd.openxmlformats-officedocument.spreadsheetml.styles+xml">
        <DigestMethod Algorithm="http://www.w3.org/2000/09/xmldsig#sha1"/>
        <DigestValue>EOATSXEcGq6SJLnpSLrZDbH2tWQ=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3444UCar+Fgs6fYQU136oDq+ndM=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zyXKVzbKuLQJitZ4Dp2FjoAljqw=
</DigestValue>
      </Reference>
      <Reference URI="/xl/sharedStrings.xml?ContentType=application/vnd.openxmlformats-officedocument.spreadsheetml.sharedStrings+xml">
        <DigestMethod Algorithm="http://www.w3.org/2000/09/xmldsig#sha1"/>
        <DigestValue>PCPW4MiRV+yrGVcIcrM6lBhkh/E=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2019-02-04T06:03:29Z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2019-02-04T06:03:29Z</xd:SigningTime>
          <xd:SigningCertificate>
            <xd:Cert>
              <xd:CertDigest>
                <DigestMethod Algorithm="http://www.w3.org/2000/09/xmldsig#sha1"/>
                <DigestValue>BNh9UikLZHXfN8ch465CNXn8U9g=
</DigestValue>
              </xd:CertDigest>
              <xd:IssuerSerial>
                <X509IssuerName>E=uc_fk@roskazna.ru, S=г. Москва, ИНН=007710568760, ОГРН=1047797019830, STREET="улица Ильинка, дом 7", L=Москва, C=RU, O=Федеральное казначейство, CN=Федеральное казначейство</X509IssuerName>
                <X509SerialNumber>184974577796435889853810135650047986433125838468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 Основ. мероприят.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2019-02-04T06:03:29Z</dcterms:modified>
</cp:coreProperties>
</file>