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1"/>
  </bookViews>
  <sheets>
    <sheet name="таб 1" sheetId="5" r:id="rId1"/>
    <sheet name="таб 2" sheetId="1" r:id="rId2"/>
  </sheets>
  <definedNames>
    <definedName name="_xlnm.Print_Titles" localSheetId="1">'таб 2'!$9:$12</definedName>
    <definedName name="_xlnm.Print_Area" localSheetId="0">'таб 1'!$A$1:$L$37</definedName>
  </definedNames>
  <calcPr calcId="144525"/>
</workbook>
</file>

<file path=xl/calcChain.xml><?xml version="1.0" encoding="utf-8"?>
<calcChain xmlns="http://schemas.openxmlformats.org/spreadsheetml/2006/main">
  <c r="E36" i="1" l="1"/>
  <c r="E35" i="1"/>
  <c r="E34" i="1"/>
  <c r="E33" i="1"/>
  <c r="E42" i="1"/>
  <c r="E40" i="1"/>
  <c r="E39" i="1"/>
  <c r="E48" i="1"/>
  <c r="E46" i="1"/>
  <c r="E45" i="1"/>
  <c r="E54" i="1"/>
  <c r="E52" i="1"/>
  <c r="E51" i="1"/>
  <c r="E65" i="1"/>
  <c r="E63" i="1"/>
  <c r="E62" i="1"/>
  <c r="E64" i="1"/>
  <c r="E99" i="1" l="1"/>
  <c r="E15" i="1" l="1"/>
  <c r="E18" i="1"/>
  <c r="M16" i="1"/>
  <c r="M68" i="1" s="1"/>
  <c r="M100" i="1" s="1"/>
  <c r="M94" i="1" s="1"/>
  <c r="M17" i="1"/>
  <c r="M69" i="1" s="1"/>
  <c r="M101" i="1" s="1"/>
  <c r="M95" i="1" s="1"/>
  <c r="G70" i="1"/>
  <c r="H70" i="1"/>
  <c r="I70" i="1"/>
  <c r="J70" i="1"/>
  <c r="K70" i="1"/>
  <c r="L70" i="1"/>
  <c r="M70" i="1"/>
  <c r="G69" i="1"/>
  <c r="G101" i="1" s="1"/>
  <c r="G95" i="1" s="1"/>
  <c r="H69" i="1"/>
  <c r="H101" i="1" s="1"/>
  <c r="H95" i="1" s="1"/>
  <c r="I69" i="1"/>
  <c r="I101" i="1" s="1"/>
  <c r="I95" i="1" s="1"/>
  <c r="J69" i="1"/>
  <c r="J101" i="1" s="1"/>
  <c r="J95" i="1" s="1"/>
  <c r="K69" i="1"/>
  <c r="K101" i="1" s="1"/>
  <c r="K95" i="1" s="1"/>
  <c r="L69" i="1"/>
  <c r="L101" i="1" s="1"/>
  <c r="L95" i="1" s="1"/>
  <c r="G68" i="1"/>
  <c r="G100" i="1" s="1"/>
  <c r="H68" i="1"/>
  <c r="H100" i="1" s="1"/>
  <c r="H94" i="1" s="1"/>
  <c r="I68" i="1"/>
  <c r="I100" i="1" s="1"/>
  <c r="I94" i="1" s="1"/>
  <c r="J68" i="1"/>
  <c r="J100" i="1" s="1"/>
  <c r="J94" i="1" s="1"/>
  <c r="K68" i="1"/>
  <c r="K100" i="1" s="1"/>
  <c r="K94" i="1" s="1"/>
  <c r="L68" i="1"/>
  <c r="L100" i="1" s="1"/>
  <c r="L94" i="1" s="1"/>
  <c r="G67" i="1"/>
  <c r="H67" i="1"/>
  <c r="I67" i="1"/>
  <c r="J67" i="1"/>
  <c r="K67" i="1"/>
  <c r="L67" i="1"/>
  <c r="M67" i="1"/>
  <c r="F68" i="1"/>
  <c r="F100" i="1" s="1"/>
  <c r="F94" i="1" s="1"/>
  <c r="F69" i="1"/>
  <c r="F101" i="1" s="1"/>
  <c r="F70" i="1"/>
  <c r="F67" i="1"/>
  <c r="E59" i="1"/>
  <c r="E56" i="1" s="1"/>
  <c r="L56" i="1"/>
  <c r="K56" i="1"/>
  <c r="J56" i="1"/>
  <c r="I56" i="1"/>
  <c r="H56" i="1"/>
  <c r="G56" i="1"/>
  <c r="F56" i="1"/>
  <c r="E17" i="1" l="1"/>
  <c r="E16" i="1"/>
  <c r="F95" i="1"/>
  <c r="E101" i="1"/>
  <c r="E95" i="1" s="1"/>
  <c r="G94" i="1"/>
  <c r="E100" i="1"/>
  <c r="M56" i="1"/>
  <c r="M61" i="1"/>
  <c r="L61" i="1"/>
  <c r="K61" i="1"/>
  <c r="J61" i="1"/>
  <c r="I61" i="1"/>
  <c r="H61" i="1"/>
  <c r="G61" i="1"/>
  <c r="F61" i="1"/>
  <c r="F66" i="1"/>
  <c r="F98" i="1" s="1"/>
  <c r="F92" i="1" s="1"/>
  <c r="G66" i="1"/>
  <c r="G98" i="1" s="1"/>
  <c r="G92" i="1" s="1"/>
  <c r="H66" i="1"/>
  <c r="H98" i="1" s="1"/>
  <c r="H92" i="1" s="1"/>
  <c r="I66" i="1"/>
  <c r="I98" i="1" s="1"/>
  <c r="I92" i="1" s="1"/>
  <c r="J66" i="1"/>
  <c r="J98" i="1" s="1"/>
  <c r="J92" i="1" s="1"/>
  <c r="K66" i="1"/>
  <c r="K98" i="1" s="1"/>
  <c r="K92" i="1" s="1"/>
  <c r="L66" i="1"/>
  <c r="L98" i="1" s="1"/>
  <c r="L92" i="1" s="1"/>
  <c r="M66" i="1"/>
  <c r="M98" i="1" s="1"/>
  <c r="M92" i="1" s="1"/>
  <c r="E94" i="1" l="1"/>
  <c r="E14" i="1"/>
  <c r="M14" i="1"/>
  <c r="L14" i="1"/>
  <c r="K14" i="1"/>
  <c r="J14" i="1"/>
  <c r="I14" i="1"/>
  <c r="H14" i="1"/>
  <c r="G14" i="1"/>
  <c r="F14" i="1"/>
  <c r="E23" i="1"/>
  <c r="M20" i="1"/>
  <c r="L20" i="1"/>
  <c r="K20" i="1"/>
  <c r="J20" i="1"/>
  <c r="I20" i="1"/>
  <c r="H20" i="1"/>
  <c r="G20" i="1"/>
  <c r="F20" i="1"/>
  <c r="E29" i="1"/>
  <c r="E26" i="1" s="1"/>
  <c r="M26" i="1"/>
  <c r="L26" i="1"/>
  <c r="K26" i="1"/>
  <c r="J26" i="1"/>
  <c r="I26" i="1"/>
  <c r="H26" i="1"/>
  <c r="G26" i="1"/>
  <c r="F26" i="1"/>
  <c r="E32" i="1"/>
  <c r="M32" i="1"/>
  <c r="L32" i="1"/>
  <c r="K32" i="1"/>
  <c r="J32" i="1"/>
  <c r="I32" i="1"/>
  <c r="H32" i="1"/>
  <c r="G32" i="1"/>
  <c r="F32" i="1"/>
  <c r="E41" i="1"/>
  <c r="E38" i="1" s="1"/>
  <c r="M38" i="1"/>
  <c r="L38" i="1"/>
  <c r="K38" i="1"/>
  <c r="J38" i="1"/>
  <c r="I38" i="1"/>
  <c r="H38" i="1"/>
  <c r="G38" i="1"/>
  <c r="F38" i="1"/>
  <c r="E20" i="1" l="1"/>
  <c r="F44" i="1"/>
  <c r="G44" i="1"/>
  <c r="H44" i="1"/>
  <c r="I44" i="1"/>
  <c r="J44" i="1"/>
  <c r="K44" i="1"/>
  <c r="L44" i="1"/>
  <c r="M44" i="1"/>
  <c r="M96" i="1" l="1"/>
  <c r="L96" i="1"/>
  <c r="K96" i="1"/>
  <c r="J96" i="1"/>
  <c r="I96" i="1"/>
  <c r="H96" i="1"/>
  <c r="G96" i="1"/>
  <c r="F96" i="1"/>
  <c r="E96" i="1"/>
  <c r="M93" i="1"/>
  <c r="L93" i="1"/>
  <c r="K93" i="1"/>
  <c r="J93" i="1"/>
  <c r="I93" i="1"/>
  <c r="H93" i="1"/>
  <c r="G93" i="1"/>
  <c r="F93" i="1"/>
  <c r="E93" i="1"/>
  <c r="M75" i="1"/>
  <c r="M86" i="1" s="1"/>
  <c r="L75" i="1"/>
  <c r="L86" i="1" s="1"/>
  <c r="K75" i="1"/>
  <c r="K86" i="1" s="1"/>
  <c r="J75" i="1"/>
  <c r="J91" i="1" s="1"/>
  <c r="J107" i="1" s="1"/>
  <c r="I75" i="1"/>
  <c r="I86" i="1" s="1"/>
  <c r="H75" i="1"/>
  <c r="H86" i="1" s="1"/>
  <c r="G75" i="1"/>
  <c r="G86" i="1" s="1"/>
  <c r="F75" i="1"/>
  <c r="F91" i="1" s="1"/>
  <c r="F107" i="1" s="1"/>
  <c r="E75" i="1"/>
  <c r="E91" i="1" s="1"/>
  <c r="E107" i="1" s="1"/>
  <c r="M73" i="1"/>
  <c r="M84" i="1" s="1"/>
  <c r="L73" i="1"/>
  <c r="L84" i="1" s="1"/>
  <c r="K73" i="1"/>
  <c r="J73" i="1"/>
  <c r="J84" i="1" s="1"/>
  <c r="I73" i="1"/>
  <c r="I84" i="1" s="1"/>
  <c r="H73" i="1"/>
  <c r="G73" i="1"/>
  <c r="F73" i="1"/>
  <c r="E73" i="1"/>
  <c r="M72" i="1"/>
  <c r="M83" i="1" s="1"/>
  <c r="L72" i="1"/>
  <c r="L88" i="1" s="1"/>
  <c r="K72" i="1"/>
  <c r="K83" i="1" s="1"/>
  <c r="J72" i="1"/>
  <c r="J83" i="1" s="1"/>
  <c r="I72" i="1"/>
  <c r="I83" i="1" s="1"/>
  <c r="H72" i="1"/>
  <c r="H88" i="1" s="1"/>
  <c r="G72" i="1"/>
  <c r="G83" i="1" s="1"/>
  <c r="F72" i="1"/>
  <c r="F83" i="1" s="1"/>
  <c r="E72" i="1"/>
  <c r="F81" i="1"/>
  <c r="G81" i="1"/>
  <c r="H81" i="1"/>
  <c r="I81" i="1"/>
  <c r="J81" i="1"/>
  <c r="K81" i="1"/>
  <c r="L81" i="1"/>
  <c r="M81" i="1"/>
  <c r="F78" i="1"/>
  <c r="G78" i="1"/>
  <c r="H78" i="1"/>
  <c r="I78" i="1"/>
  <c r="J78" i="1"/>
  <c r="K78" i="1"/>
  <c r="L78" i="1"/>
  <c r="M78" i="1"/>
  <c r="I79" i="1"/>
  <c r="J79" i="1"/>
  <c r="K79" i="1"/>
  <c r="L79" i="1"/>
  <c r="M79" i="1"/>
  <c r="M50" i="1"/>
  <c r="H50" i="1"/>
  <c r="I50" i="1"/>
  <c r="J50" i="1"/>
  <c r="K50" i="1"/>
  <c r="L50" i="1"/>
  <c r="F50" i="1"/>
  <c r="G50" i="1"/>
  <c r="E53" i="1"/>
  <c r="E47" i="1"/>
  <c r="E44" i="1" l="1"/>
  <c r="H104" i="1"/>
  <c r="L104" i="1"/>
  <c r="E50" i="1"/>
  <c r="E88" i="1"/>
  <c r="E104" i="1" s="1"/>
  <c r="G89" i="1"/>
  <c r="K89" i="1"/>
  <c r="H83" i="1"/>
  <c r="L83" i="1"/>
  <c r="K84" i="1"/>
  <c r="F86" i="1"/>
  <c r="F102" i="1" s="1"/>
  <c r="J86" i="1"/>
  <c r="J102" i="1" s="1"/>
  <c r="I88" i="1"/>
  <c r="I104" i="1" s="1"/>
  <c r="M88" i="1"/>
  <c r="M104" i="1" s="1"/>
  <c r="H89" i="1"/>
  <c r="L89" i="1"/>
  <c r="G91" i="1"/>
  <c r="G107" i="1" s="1"/>
  <c r="K91" i="1"/>
  <c r="K107" i="1" s="1"/>
  <c r="F88" i="1"/>
  <c r="F104" i="1" s="1"/>
  <c r="J88" i="1"/>
  <c r="J104" i="1" s="1"/>
  <c r="I89" i="1"/>
  <c r="M89" i="1"/>
  <c r="M105" i="1" s="1"/>
  <c r="H91" i="1"/>
  <c r="H107" i="1" s="1"/>
  <c r="L91" i="1"/>
  <c r="L107" i="1" s="1"/>
  <c r="G88" i="1"/>
  <c r="G104" i="1" s="1"/>
  <c r="K88" i="1"/>
  <c r="K104" i="1" s="1"/>
  <c r="F89" i="1"/>
  <c r="J89" i="1"/>
  <c r="I91" i="1"/>
  <c r="I107" i="1" s="1"/>
  <c r="M91" i="1"/>
  <c r="M107" i="1" s="1"/>
  <c r="J105" i="1" l="1"/>
  <c r="K105" i="1"/>
  <c r="I105" i="1"/>
  <c r="L105" i="1"/>
  <c r="L102" i="1"/>
  <c r="K102" i="1"/>
  <c r="M102" i="1"/>
  <c r="H102" i="1"/>
  <c r="G102" i="1"/>
  <c r="I102" i="1"/>
  <c r="E68" i="1" l="1"/>
  <c r="E69" i="1"/>
  <c r="E61" i="1"/>
  <c r="E70" i="1"/>
  <c r="E86" i="1" s="1"/>
  <c r="E102" i="1" s="1"/>
  <c r="E98" i="1" s="1"/>
  <c r="E92" i="1" s="1"/>
  <c r="E67" i="1"/>
  <c r="E66" i="1" l="1"/>
  <c r="E78" i="1"/>
  <c r="E89" i="1" s="1"/>
  <c r="E81" i="1"/>
  <c r="E83" i="1"/>
</calcChain>
</file>

<file path=xl/sharedStrings.xml><?xml version="1.0" encoding="utf-8"?>
<sst xmlns="http://schemas.openxmlformats.org/spreadsheetml/2006/main" count="194" uniqueCount="93">
  <si>
    <t>№ п/п</t>
  </si>
  <si>
    <t>Источники финансирования</t>
  </si>
  <si>
    <t>Финансовое обеспечение (руб.)</t>
  </si>
  <si>
    <t>всего</t>
  </si>
  <si>
    <t>в том числе:</t>
  </si>
  <si>
    <t>Прочие расходы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</si>
  <si>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</si>
  <si>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</si>
  <si>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</si>
  <si>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</si>
  <si>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Таблица 2</t>
  </si>
  <si>
    <t>Всего по программе:</t>
  </si>
  <si>
    <t>инвестиции в объекты муниципальной собственности</t>
  </si>
  <si>
    <t>В том числе: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</si>
  <si>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</si>
  <si>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инвестиции в объекты муниципальной собственности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</si>
  <si>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автономного округа)</t>
  </si>
  <si>
    <t>Ответственный исполнитель/
Соисполнитель</t>
  </si>
  <si>
    <t>Основное мероприятие муниципальной программы (их связь с целевыми показателями муниципальной программы)</t>
  </si>
  <si>
    <t>2026-2030</t>
  </si>
  <si>
    <t>I. Подпрограмма "Современная школа"</t>
  </si>
  <si>
    <t>II. Подпрограмма "Успех каждого ребенка"</t>
  </si>
  <si>
    <t>III. Подпрограмма "Современные родители"</t>
  </si>
  <si>
    <t>IV. Подпрограмма "Цифровая школа"</t>
  </si>
  <si>
    <t>V. Подпрограмма "Учитель будущего"</t>
  </si>
  <si>
    <t>VI. Подпрограмма "Социальная активность"</t>
  </si>
  <si>
    <t>VII. Подпрограмма "Система оценки качества образования и информационная прозрачность системы образования"</t>
  </si>
  <si>
    <t>VIII. Подпрограмма "Ресурсное обеспечение системы общего образования"</t>
  </si>
  <si>
    <t>Ответственный исполнитель (управление образования администрации города Покачи)</t>
  </si>
  <si>
    <t xml:space="preserve">Соисполнитель </t>
  </si>
  <si>
    <t>Совершенствование системы выявления, поддержки и развития способностей и талантов у детей (4,5,6)</t>
  </si>
  <si>
    <t>1.1.</t>
  </si>
  <si>
    <t>2.1.</t>
  </si>
  <si>
    <t>3.1.</t>
  </si>
  <si>
    <t>4.1.</t>
  </si>
  <si>
    <t>5.1.</t>
  </si>
  <si>
    <t>6.1.</t>
  </si>
  <si>
    <t>7.1.</t>
  </si>
  <si>
    <t>8.1.</t>
  </si>
  <si>
    <t>8.2.</t>
  </si>
  <si>
    <t>Управление образования администраци города Покачи</t>
  </si>
  <si>
    <t xml:space="preserve">Основные мероприятия
муниципальной программы  «Развитие образования в городе Покачи
 на 2019-2025 годы и на период до 2030 года»
</t>
  </si>
  <si>
    <t>Приложение 1</t>
  </si>
  <si>
    <t>к постановлению администрации города Покачи</t>
  </si>
  <si>
    <t>Приложение 2</t>
  </si>
  <si>
    <t xml:space="preserve">Таблица 1 </t>
  </si>
  <si>
    <t xml:space="preserve">Целевые показатели 
муниципальной программы «Развитие образования в городе Покачи
 на 2019-2025 годы и на период до 2030 года»
</t>
  </si>
  <si>
    <t xml:space="preserve">Наименование целевых показателей </t>
  </si>
  <si>
    <t xml:space="preserve">Базовый показатель на начало реализации муниципальной программы </t>
  </si>
  <si>
    <t>Значения целевых показателей по годам</t>
  </si>
  <si>
    <t>Целевое значение показателя на момент окончания реализации муниципальной программы</t>
  </si>
  <si>
    <t xml:space="preserve"> 2026-2030</t>
  </si>
  <si>
    <r>
      <t xml:space="preserve">Количество педагогических работников принявших участие в конкурсах профессионального мастерства (чел.) </t>
    </r>
    <r>
      <rPr>
        <sz val="8"/>
        <color theme="1"/>
        <rFont val="Times New Roman"/>
        <family val="1"/>
        <charset val="204"/>
      </rPr>
      <t>&lt;1&gt;</t>
    </r>
  </si>
  <si>
    <t>12</t>
  </si>
  <si>
    <t>15</t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</si>
  <si>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(ед.)&lt;2&gt;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</si>
  <si>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 (чел.)&lt;3&gt;</t>
  </si>
  <si>
    <t>Количество обучающихся 5 - 11 классов, принявших участие во Всероссийской олимпиаде школьников (чел.)&lt;4&gt;</t>
  </si>
  <si>
    <t>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 (чел.)&lt;5&gt;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</si>
  <si>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(профессинальными областями деятельности) с учетом реализации проекта "Билет в будущее" (чел.)&lt;6&gt;</t>
  </si>
  <si>
    <t>Численность обучающихся, вовлеченных в деятельность общественных объединений на базе образовательных организаций общего образования (чел.)&lt;7&gt;</t>
  </si>
  <si>
    <t>Число дошкольных и общеобразовательных организаций города Покачи, принятых к началу нового учебного года (ед.)&lt;8&gt;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</si>
  <si>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 (ед.)&lt;9&gt;</t>
  </si>
  <si>
    <t>Количество общеобразовательных организаций города Покачи обеспеченных Интернет-соединением со скоростью соединения не менее 100Мб\с (ед.)&lt;10&gt;</t>
  </si>
  <si>
    <t xml:space="preserve"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 (%),                                                                                                                                                      Чуч.1см. / Чуч.всего х 100%
</t>
  </si>
  <si>
    <t>11.1.</t>
  </si>
  <si>
    <t>Численность учащихся, занимающихся в муниципальных общеобразовательных учреждениях в одну смену (чел.), (Чуч.1см.)</t>
  </si>
  <si>
    <t>11.2.</t>
  </si>
  <si>
    <t>Общая численность учащихся в муниципальных общеобразовательных учреждениях (чел.), (Чуч.всего)</t>
  </si>
  <si>
    <t xml:space="preserve">Доля детей в возрасте 1 - 6 лет, стоящих на учете для определения в муниципальные дошкольные образовательные учреждения, в общей численности детей в возрасте 1 - 6 лет (%),                                                                                                                                                Чд.уч.1-6 / Чд.1-6 х 100%
</t>
  </si>
  <si>
    <t>12.1.</t>
  </si>
  <si>
    <t>Численность детей в возрасте 1-6 лет, состоящих на учете для определения в муниципальные дошкольные образовательные организации (чел.), (Чд.уч.1-6 )</t>
  </si>
  <si>
    <t>12.2.</t>
  </si>
  <si>
    <t>Численность детей в возрасте 1-6 лет (чел.), (Чд.1-6)</t>
  </si>
  <si>
    <t xml:space="preserve">&lt;2&gt; Приказ управления образования администрации г. Покачи от 31.05.2019 №194-О Об утверждении плана мероприятий («дорожной карты») по реализации регионального проекта «Поддержка семей, имеющих детей» на территории города Покачи в 2019 -2024 г.г.
</t>
  </si>
  <si>
    <t xml:space="preserve">&lt;3&gt; Приказ управления образования администрации города Покачи от  23.05.2019 № 165-О «Об утверждении плана мероприятий («дорожной карты») по реализации регионального проекта «Современная школа» на территории города Покачи в 2019 -2024 г.г.» (с изм. от 27.06.2019) </t>
  </si>
  <si>
    <t>&lt;4&gt; Итоговая справка (форма 2) "Количественные данные об участниках школьного и муниципального этапов всероссийской олимпиады школьников"</t>
  </si>
  <si>
    <t xml:space="preserve">&lt;5&gt;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163-О, от 23.05.2019 №97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 (с изм. от 27.06.2019) 
</t>
  </si>
  <si>
    <t xml:space="preserve">&lt;6&gt;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163-О, от 23.05.2019 №97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 (с изм. от 27.06.2019) 
</t>
  </si>
  <si>
    <t xml:space="preserve">&lt;7&gt; Совместный приказ управления образования администрации города Покачи и управления культуры, спорта и молодёжной политики администрации города Покачи от 23.05.2019 № 164-О, от 23.05.2019 №98 «Об утверждении плана роприятий («дорожной карты») по реализации регионального проекта «Социальная активность» на территории города Покачи в 2019 -2024 г.г.» (с изм. от 27.06.2019) 
</t>
  </si>
  <si>
    <t>&lt;8&gt; Акты готовности образовательных организаций к новому учебному году.</t>
  </si>
  <si>
    <t xml:space="preserve">&lt;9&gt; Приказ управления образования администрации города Покачи от  23.05.2019 № 165-О «Об утверждении плана мероприятий («дорожной карты») по реализации регионального проекта «Современная школа» на территории города Покачи в 2019 -2024 г.г.» (с изм. от 27.06.2019) </t>
  </si>
  <si>
    <t xml:space="preserve">&lt;10&gt; Приказ управления образования администрации города Покачи от 31.05.2019 №196-О "Об утверждении плана мероприятий («дорожной карты») по реализации регионального проекта «Цифровая образовательная среда» на территории города Покачи в 2019 -2024 г.г."
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</si>
  <si>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 (1-11)</t>
  </si>
  <si>
    <t>Создание условий для реализации програм психолого-педагогической, методической и консультативной помощи родителям детей, получающим общее образование (2)</t>
  </si>
  <si>
    <t>Внедрение национальной системы профессионального роста педагогических работников (1)</t>
  </si>
  <si>
    <t>Развитие наставничества и добровольчества в образовательных организациях (7)</t>
  </si>
  <si>
    <t>Обеспечение функций управления и контроля в сфере общего образования (1-12)</t>
  </si>
  <si>
    <t>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обучающихся (1-12)</t>
  </si>
  <si>
    <t>Создание современой и безопасной цифровой образовательной среды, обеспчивающей высокое качество и доступность образования (3, 9, 10)</t>
  </si>
  <si>
    <t>Обеспечение комплексной безопасности и повышение энергоэффективности образовательных организаций (8, 11, 12)</t>
  </si>
  <si>
    <t>&lt;1&gt; Приказ управления образования администрации г. Покачи от 14.12.2018 №425-О "Об итогах проведения муниципального конкурса профессионального мастерства в сфере образования "Педагог года"</t>
  </si>
  <si>
    <t>от 13.01.2020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</si>
</sst>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1" fillId="3" borderId="0" xfId="0" applyFont="1" applyFill="1"/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topLeftCell="A19" zoomScale="80" zoomScaleNormal="80" zoomScaleSheetLayoutView="80" workbookViewId="0">
      <selection activeCell="D7" sqref="D7:K7"/>
    </sheetView>
  </sheetViews>
  <sheetFormatPr defaultColWidth="9.109375" defaultRowHeight="15.6" x14ac:dyDescent="0.3"/>
  <cols>
    <col min="1" max="1" width="7.33203125" style="1" bestFit="1" customWidth="1"/>
    <col min="2" max="2" width="84.88671875" style="1" customWidth="1"/>
    <col min="3" max="3" width="20.6640625" style="1" customWidth="1"/>
    <col min="4" max="11" width="13.5546875" style="1" customWidth="1"/>
    <col min="12" max="12" width="19.109375" style="1" customWidth="1"/>
    <col min="13" max="13" width="15.6640625" style="1" customWidth="1"/>
    <col min="14" max="16384" width="9.109375" style="1"/>
  </cols>
  <sheetData>
    <row r="1" spans="1:13" x14ac:dyDescent="0.3">
      <c r="K1" s="23" t="s">
        <v>42</v>
      </c>
      <c r="L1" s="23"/>
    </row>
    <row r="2" spans="1:13" x14ac:dyDescent="0.3">
      <c r="I2" s="23" t="s">
        <v>43</v>
      </c>
      <c r="J2" s="23"/>
      <c r="K2" s="23"/>
      <c r="L2" s="23"/>
    </row>
    <row r="3" spans="1:13" x14ac:dyDescent="0.3">
      <c r="I3" s="23" t="s">
        <v>92</v>
      </c>
      <c r="J3" s="23"/>
      <c r="K3" s="23"/>
      <c r="L3" s="23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L4" s="12"/>
      <c r="M4" s="5"/>
    </row>
    <row r="5" spans="1:13" x14ac:dyDescent="0.3">
      <c r="K5" s="12"/>
      <c r="L5" s="13" t="s">
        <v>45</v>
      </c>
    </row>
    <row r="6" spans="1:13" ht="45.75" customHeight="1" x14ac:dyDescent="0.3">
      <c r="A6" s="24" t="s">
        <v>46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ht="97.5" customHeight="1" x14ac:dyDescent="0.3">
      <c r="A7" s="25" t="s">
        <v>0</v>
      </c>
      <c r="B7" s="25" t="s">
        <v>47</v>
      </c>
      <c r="C7" s="25" t="s">
        <v>48</v>
      </c>
      <c r="D7" s="25" t="s">
        <v>49</v>
      </c>
      <c r="E7" s="25"/>
      <c r="F7" s="25"/>
      <c r="G7" s="25"/>
      <c r="H7" s="25"/>
      <c r="I7" s="25"/>
      <c r="J7" s="25"/>
      <c r="K7" s="25"/>
      <c r="L7" s="25" t="s">
        <v>50</v>
      </c>
    </row>
    <row r="8" spans="1:13" x14ac:dyDescent="0.3">
      <c r="A8" s="25"/>
      <c r="B8" s="25"/>
      <c r="C8" s="25"/>
      <c r="D8" s="14">
        <v>2019</v>
      </c>
      <c r="E8" s="14">
        <v>2020</v>
      </c>
      <c r="F8" s="14">
        <v>2021</v>
      </c>
      <c r="G8" s="14">
        <v>2022</v>
      </c>
      <c r="H8" s="14">
        <v>2023</v>
      </c>
      <c r="I8" s="14">
        <v>2024</v>
      </c>
      <c r="J8" s="14">
        <v>2025</v>
      </c>
      <c r="K8" s="14" t="s">
        <v>51</v>
      </c>
      <c r="L8" s="25"/>
    </row>
    <row r="9" spans="1:13" x14ac:dyDescent="0.3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</row>
    <row r="10" spans="1:13" ht="38.25" customHeight="1" x14ac:dyDescent="0.3">
      <c r="A10" s="15">
        <v>1</v>
      </c>
      <c r="B10" s="16" t="s">
        <v>52</v>
      </c>
      <c r="C10" s="17" t="s">
        <v>53</v>
      </c>
      <c r="D10" s="17" t="s">
        <v>53</v>
      </c>
      <c r="E10" s="17" t="s">
        <v>54</v>
      </c>
      <c r="F10" s="17" t="s">
        <v>54</v>
      </c>
      <c r="G10" s="17" t="s">
        <v>54</v>
      </c>
      <c r="H10" s="17" t="s">
        <v>54</v>
      </c>
      <c r="I10" s="17" t="s">
        <v>54</v>
      </c>
      <c r="J10" s="17" t="s">
        <v>54</v>
      </c>
      <c r="K10" s="17" t="s">
        <v>54</v>
      </c>
      <c r="L10" s="17" t="s">
        <v>54</v>
      </c>
    </row>
    <row r="11" spans="1:13" ht="61.5" customHeight="1" x14ac:dyDescent="0.3">
      <c r="A11" s="15">
        <v>2</v>
      </c>
      <c r="B11" s="16" t="s">
        <v>55</v>
      </c>
      <c r="C11" s="15">
        <v>50</v>
      </c>
      <c r="D11" s="15">
        <v>50</v>
      </c>
      <c r="E11" s="15">
        <v>98</v>
      </c>
      <c r="F11" s="15">
        <v>150</v>
      </c>
      <c r="G11" s="15">
        <v>200</v>
      </c>
      <c r="H11" s="15">
        <v>250</v>
      </c>
      <c r="I11" s="15">
        <v>300</v>
      </c>
      <c r="J11" s="15">
        <v>300</v>
      </c>
      <c r="K11" s="15">
        <v>300</v>
      </c>
      <c r="L11" s="15">
        <v>300</v>
      </c>
    </row>
    <row r="12" spans="1:13" ht="48.75" customHeight="1" x14ac:dyDescent="0.3">
      <c r="A12" s="15">
        <v>3</v>
      </c>
      <c r="B12" s="16" t="s">
        <v>56</v>
      </c>
      <c r="C12" s="15">
        <v>579</v>
      </c>
      <c r="D12" s="15">
        <v>579</v>
      </c>
      <c r="E12" s="15">
        <v>2141</v>
      </c>
      <c r="F12" s="15">
        <v>2141</v>
      </c>
      <c r="G12" s="15">
        <v>2141</v>
      </c>
      <c r="H12" s="15">
        <v>2141</v>
      </c>
      <c r="I12" s="15">
        <v>2141</v>
      </c>
      <c r="J12" s="15">
        <v>2141</v>
      </c>
      <c r="K12" s="15">
        <v>2141</v>
      </c>
      <c r="L12" s="15">
        <v>2141</v>
      </c>
    </row>
    <row r="13" spans="1:13" ht="30.75" customHeight="1" x14ac:dyDescent="0.3">
      <c r="A13" s="15">
        <v>4</v>
      </c>
      <c r="B13" s="16" t="s">
        <v>57</v>
      </c>
      <c r="C13" s="15">
        <v>903</v>
      </c>
      <c r="D13" s="15">
        <v>903</v>
      </c>
      <c r="E13" s="15">
        <v>903</v>
      </c>
      <c r="F13" s="15">
        <v>903</v>
      </c>
      <c r="G13" s="15">
        <v>903</v>
      </c>
      <c r="H13" s="15">
        <v>903</v>
      </c>
      <c r="I13" s="15">
        <v>903</v>
      </c>
      <c r="J13" s="15">
        <v>903</v>
      </c>
      <c r="K13" s="15">
        <v>903</v>
      </c>
      <c r="L13" s="15">
        <v>903</v>
      </c>
    </row>
    <row r="14" spans="1:13" ht="77.25" customHeight="1" x14ac:dyDescent="0.3">
      <c r="A14" s="15">
        <v>5</v>
      </c>
      <c r="B14" s="16" t="s">
        <v>58</v>
      </c>
      <c r="C14" s="15">
        <v>550</v>
      </c>
      <c r="D14" s="15">
        <v>550</v>
      </c>
      <c r="E14" s="15">
        <v>600</v>
      </c>
      <c r="F14" s="15">
        <v>650</v>
      </c>
      <c r="G14" s="15">
        <v>680</v>
      </c>
      <c r="H14" s="15">
        <v>700</v>
      </c>
      <c r="I14" s="15">
        <v>710</v>
      </c>
      <c r="J14" s="15">
        <v>710</v>
      </c>
      <c r="K14" s="15">
        <v>710</v>
      </c>
      <c r="L14" s="15">
        <v>710</v>
      </c>
    </row>
    <row r="15" spans="1:13" ht="53.25" customHeight="1" x14ac:dyDescent="0.3">
      <c r="A15" s="15">
        <v>6</v>
      </c>
      <c r="B15" s="18" t="s">
        <v>59</v>
      </c>
      <c r="C15" s="19">
        <v>90</v>
      </c>
      <c r="D15" s="19">
        <v>90</v>
      </c>
      <c r="E15" s="19">
        <v>280</v>
      </c>
      <c r="F15" s="19">
        <v>310</v>
      </c>
      <c r="G15" s="19">
        <v>420</v>
      </c>
      <c r="H15" s="19">
        <v>500</v>
      </c>
      <c r="I15" s="19">
        <v>560</v>
      </c>
      <c r="J15" s="19">
        <v>560</v>
      </c>
      <c r="K15" s="19">
        <v>560</v>
      </c>
      <c r="L15" s="19">
        <v>560</v>
      </c>
    </row>
    <row r="16" spans="1:13" ht="31.5" customHeight="1" x14ac:dyDescent="0.3">
      <c r="A16" s="15">
        <v>7</v>
      </c>
      <c r="B16" s="18" t="s">
        <v>60</v>
      </c>
      <c r="C16" s="19">
        <v>741</v>
      </c>
      <c r="D16" s="19">
        <v>741</v>
      </c>
      <c r="E16" s="19">
        <v>1154</v>
      </c>
      <c r="F16" s="19">
        <v>1590</v>
      </c>
      <c r="G16" s="19">
        <v>2047</v>
      </c>
      <c r="H16" s="19">
        <v>2518</v>
      </c>
      <c r="I16" s="19">
        <v>3015</v>
      </c>
      <c r="J16" s="19">
        <v>3015</v>
      </c>
      <c r="K16" s="19">
        <v>3015</v>
      </c>
      <c r="L16" s="19">
        <v>3015</v>
      </c>
    </row>
    <row r="17" spans="1:12" ht="31.5" customHeight="1" x14ac:dyDescent="0.3">
      <c r="A17" s="15">
        <v>8</v>
      </c>
      <c r="B17" s="18" t="s">
        <v>61</v>
      </c>
      <c r="C17" s="19">
        <v>8</v>
      </c>
      <c r="D17" s="19">
        <v>8</v>
      </c>
      <c r="E17" s="19">
        <v>8</v>
      </c>
      <c r="F17" s="19">
        <v>8</v>
      </c>
      <c r="G17" s="19">
        <v>8</v>
      </c>
      <c r="H17" s="19">
        <v>8</v>
      </c>
      <c r="I17" s="19">
        <v>8</v>
      </c>
      <c r="J17" s="19">
        <v>8</v>
      </c>
      <c r="K17" s="19">
        <v>8</v>
      </c>
      <c r="L17" s="19">
        <v>8</v>
      </c>
    </row>
    <row r="18" spans="1:12" ht="66.75" customHeight="1" x14ac:dyDescent="0.3">
      <c r="A18" s="15">
        <v>9</v>
      </c>
      <c r="B18" s="18" t="s">
        <v>62</v>
      </c>
      <c r="C18" s="19">
        <v>1</v>
      </c>
      <c r="D18" s="19">
        <v>1</v>
      </c>
      <c r="E18" s="19">
        <v>3</v>
      </c>
      <c r="F18" s="19">
        <v>3</v>
      </c>
      <c r="G18" s="19">
        <v>3</v>
      </c>
      <c r="H18" s="19">
        <v>3</v>
      </c>
      <c r="I18" s="19">
        <v>3</v>
      </c>
      <c r="J18" s="19">
        <v>3</v>
      </c>
      <c r="K18" s="19">
        <v>3</v>
      </c>
      <c r="L18" s="19">
        <v>3</v>
      </c>
    </row>
    <row r="19" spans="1:12" ht="35.25" customHeight="1" x14ac:dyDescent="0.3">
      <c r="A19" s="15">
        <v>10</v>
      </c>
      <c r="B19" s="18" t="s">
        <v>63</v>
      </c>
      <c r="C19" s="19">
        <v>3</v>
      </c>
      <c r="D19" s="19">
        <v>3</v>
      </c>
      <c r="E19" s="19">
        <v>3</v>
      </c>
      <c r="F19" s="19">
        <v>3</v>
      </c>
      <c r="G19" s="19">
        <v>3</v>
      </c>
      <c r="H19" s="19">
        <v>3</v>
      </c>
      <c r="I19" s="19">
        <v>3</v>
      </c>
      <c r="J19" s="19">
        <v>3</v>
      </c>
      <c r="K19" s="19">
        <v>3</v>
      </c>
      <c r="L19" s="19">
        <v>3</v>
      </c>
    </row>
    <row r="20" spans="1:12" ht="62.25" customHeight="1" x14ac:dyDescent="0.3">
      <c r="A20" s="15">
        <v>11</v>
      </c>
      <c r="B20" s="18" t="s">
        <v>64</v>
      </c>
      <c r="C20" s="19">
        <v>100</v>
      </c>
      <c r="D20" s="19">
        <v>100</v>
      </c>
      <c r="E20" s="19">
        <v>100</v>
      </c>
      <c r="F20" s="19">
        <v>100</v>
      </c>
      <c r="G20" s="19">
        <v>100</v>
      </c>
      <c r="H20" s="19">
        <v>100</v>
      </c>
      <c r="I20" s="19">
        <v>100</v>
      </c>
      <c r="J20" s="19">
        <v>100</v>
      </c>
      <c r="K20" s="19">
        <v>100</v>
      </c>
      <c r="L20" s="19">
        <v>100</v>
      </c>
    </row>
    <row r="21" spans="1:12" ht="27.6" x14ac:dyDescent="0.3">
      <c r="A21" s="15" t="s">
        <v>65</v>
      </c>
      <c r="B21" s="18" t="s">
        <v>66</v>
      </c>
      <c r="C21" s="19">
        <v>2090</v>
      </c>
      <c r="D21" s="19">
        <v>2090</v>
      </c>
      <c r="E21" s="19">
        <v>2090</v>
      </c>
      <c r="F21" s="19">
        <v>2090</v>
      </c>
      <c r="G21" s="19">
        <v>2090</v>
      </c>
      <c r="H21" s="19">
        <v>2090</v>
      </c>
      <c r="I21" s="19">
        <v>2090</v>
      </c>
      <c r="J21" s="19">
        <v>2090</v>
      </c>
      <c r="K21" s="19">
        <v>2090</v>
      </c>
      <c r="L21" s="19">
        <v>2090</v>
      </c>
    </row>
    <row r="22" spans="1:12" ht="35.25" customHeight="1" x14ac:dyDescent="0.3">
      <c r="A22" s="15" t="s">
        <v>67</v>
      </c>
      <c r="B22" s="18" t="s">
        <v>68</v>
      </c>
      <c r="C22" s="19">
        <v>2090</v>
      </c>
      <c r="D22" s="19">
        <v>2090</v>
      </c>
      <c r="E22" s="19">
        <v>2090</v>
      </c>
      <c r="F22" s="19">
        <v>2090</v>
      </c>
      <c r="G22" s="19">
        <v>2090</v>
      </c>
      <c r="H22" s="19">
        <v>2090</v>
      </c>
      <c r="I22" s="19">
        <v>2090</v>
      </c>
      <c r="J22" s="19">
        <v>2090</v>
      </c>
      <c r="K22" s="19">
        <v>2090</v>
      </c>
      <c r="L22" s="19">
        <v>2090</v>
      </c>
    </row>
    <row r="23" spans="1:12" ht="64.5" customHeight="1" x14ac:dyDescent="0.3">
      <c r="A23" s="15">
        <v>12</v>
      </c>
      <c r="B23" s="18" t="s">
        <v>69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</row>
    <row r="24" spans="1:12" ht="27.6" x14ac:dyDescent="0.3">
      <c r="A24" s="15" t="s">
        <v>70</v>
      </c>
      <c r="B24" s="18" t="s">
        <v>71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</row>
    <row r="25" spans="1:12" x14ac:dyDescent="0.3">
      <c r="A25" s="15" t="s">
        <v>72</v>
      </c>
      <c r="B25" s="18" t="s">
        <v>73</v>
      </c>
      <c r="C25" s="19">
        <v>1864</v>
      </c>
      <c r="D25" s="19">
        <v>1870</v>
      </c>
      <c r="E25" s="19">
        <v>1875</v>
      </c>
      <c r="F25" s="19">
        <v>1875</v>
      </c>
      <c r="G25" s="19">
        <v>1875</v>
      </c>
      <c r="H25" s="19">
        <v>1875</v>
      </c>
      <c r="I25" s="19">
        <v>1875</v>
      </c>
      <c r="J25" s="19">
        <v>1880</v>
      </c>
      <c r="K25" s="19">
        <v>1887</v>
      </c>
      <c r="L25" s="19">
        <v>1887</v>
      </c>
    </row>
    <row r="26" spans="1:12" x14ac:dyDescent="0.3">
      <c r="A26" s="20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 x14ac:dyDescent="0.3">
      <c r="A27" s="20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 x14ac:dyDescent="0.3">
      <c r="B28" s="27" t="s">
        <v>91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ht="35.25" customHeight="1" x14ac:dyDescent="0.3">
      <c r="B29" s="26" t="s">
        <v>74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1:12" ht="34.5" customHeight="1" x14ac:dyDescent="0.3">
      <c r="B30" s="26" t="s">
        <v>75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2" x14ac:dyDescent="0.3">
      <c r="B31" s="26" t="s">
        <v>76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ht="35.25" customHeight="1" x14ac:dyDescent="0.3">
      <c r="B32" s="26" t="s">
        <v>77</v>
      </c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12" ht="36.75" customHeight="1" x14ac:dyDescent="0.3">
      <c r="B33" s="26" t="s">
        <v>78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ht="37.5" customHeight="1" x14ac:dyDescent="0.3">
      <c r="B34" s="26" t="s">
        <v>79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2" x14ac:dyDescent="0.3">
      <c r="B35" s="26" t="s">
        <v>80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ht="34.5" customHeight="1" x14ac:dyDescent="0.3">
      <c r="B36" s="26" t="s">
        <v>81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2:12" ht="38.25" customHeight="1" x14ac:dyDescent="0.3">
      <c r="B37" s="26" t="s">
        <v>82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2:12" x14ac:dyDescent="0.3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2:12" x14ac:dyDescent="0.3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</sheetData>
  <mergeCells count="21">
    <mergeCell ref="B39:L39"/>
    <mergeCell ref="B28:L28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K1:L1"/>
    <mergeCell ref="I2:L2"/>
    <mergeCell ref="I3:L3"/>
    <mergeCell ref="A6:L6"/>
    <mergeCell ref="A7:A8"/>
    <mergeCell ref="B7:B8"/>
    <mergeCell ref="C7:C8"/>
    <mergeCell ref="D7:K7"/>
    <mergeCell ref="L7:L8"/>
  </mergeCells>
  <printOptions horizontalCentered="1"/>
  <pageMargins left="0.23622047244094491" right="0.23622047244094491" top="0.39370078740157483" bottom="0.35433070866141736" header="0.11811023622047245" footer="0.31496062992125984"/>
  <pageSetup paperSize="9" scale="59" firstPageNumber="4" fitToHeight="2" orientation="landscape" useFirstPageNumber="1" r:id="rId1"/>
  <headerFooter>
    <oddHeader>&amp;L
&amp;C&amp;P</oddHeader>
  </headerFooter>
  <rowBreaks count="1" manualBreakCount="1">
    <brk id="2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99"/>
  <sheetViews>
    <sheetView tabSelected="1" view="pageBreakPreview" zoomScale="73" zoomScaleNormal="80" zoomScaleSheetLayoutView="73" workbookViewId="0">
      <selection activeCell="L4" sqref="L4:M4"/>
    </sheetView>
  </sheetViews>
  <sheetFormatPr defaultColWidth="9.109375" defaultRowHeight="15.6" x14ac:dyDescent="0.3"/>
  <cols>
    <col min="1" max="1" width="7.109375" style="1" customWidth="1"/>
    <col min="2" max="2" width="57" style="1" customWidth="1"/>
    <col min="3" max="3" width="27.5546875" style="1" customWidth="1"/>
    <col min="4" max="4" width="21.44140625" style="1" customWidth="1"/>
    <col min="5" max="5" width="18" style="1" customWidth="1"/>
    <col min="6" max="12" width="15.6640625" style="1" customWidth="1"/>
    <col min="13" max="13" width="17" style="1" customWidth="1"/>
    <col min="14" max="16384" width="9.109375" style="1"/>
  </cols>
  <sheetData>
    <row r="2" spans="1:13" x14ac:dyDescent="0.3">
      <c r="L2" s="28" t="s">
        <v>44</v>
      </c>
      <c r="M2" s="28"/>
    </row>
    <row r="3" spans="1:13" x14ac:dyDescent="0.3">
      <c r="K3" s="23" t="s">
        <v>43</v>
      </c>
      <c r="L3" s="23"/>
      <c r="M3" s="23"/>
    </row>
    <row r="4" spans="1:13" x14ac:dyDescent="0.3">
      <c r="L4" s="29" t="s">
        <v>92</v>
      </c>
      <c r="M4" s="29"/>
    </row>
    <row r="6" spans="1:13" x14ac:dyDescent="0.3">
      <c r="E6" s="6"/>
      <c r="F6" s="6"/>
      <c r="G6" s="6"/>
      <c r="H6" s="6"/>
      <c r="I6" s="43"/>
      <c r="J6" s="43"/>
      <c r="K6" s="43"/>
      <c r="L6" s="43" t="s">
        <v>10</v>
      </c>
      <c r="M6" s="43"/>
    </row>
    <row r="7" spans="1:13" ht="54.75" customHeight="1" x14ac:dyDescent="0.3">
      <c r="A7" s="24" t="s">
        <v>41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9" spans="1:13" ht="38.25" customHeight="1" x14ac:dyDescent="0.3">
      <c r="A9" s="30" t="s">
        <v>0</v>
      </c>
      <c r="B9" s="30" t="s">
        <v>18</v>
      </c>
      <c r="C9" s="30" t="s">
        <v>17</v>
      </c>
      <c r="D9" s="30" t="s">
        <v>1</v>
      </c>
      <c r="E9" s="36" t="s">
        <v>2</v>
      </c>
      <c r="F9" s="36"/>
      <c r="G9" s="36"/>
      <c r="H9" s="36"/>
      <c r="I9" s="36"/>
      <c r="J9" s="36"/>
      <c r="K9" s="36"/>
      <c r="L9" s="36"/>
      <c r="M9" s="36"/>
    </row>
    <row r="10" spans="1:13" x14ac:dyDescent="0.3">
      <c r="A10" s="31"/>
      <c r="B10" s="31"/>
      <c r="C10" s="31"/>
      <c r="D10" s="31"/>
      <c r="E10" s="36" t="s">
        <v>3</v>
      </c>
      <c r="F10" s="36" t="s">
        <v>4</v>
      </c>
      <c r="G10" s="36"/>
      <c r="H10" s="36"/>
      <c r="I10" s="36"/>
      <c r="J10" s="36"/>
      <c r="K10" s="36"/>
      <c r="L10" s="36"/>
      <c r="M10" s="36"/>
    </row>
    <row r="11" spans="1:13" x14ac:dyDescent="0.3">
      <c r="A11" s="32"/>
      <c r="B11" s="32"/>
      <c r="C11" s="32"/>
      <c r="D11" s="32"/>
      <c r="E11" s="36"/>
      <c r="F11" s="2">
        <v>2019</v>
      </c>
      <c r="G11" s="2">
        <v>2020</v>
      </c>
      <c r="H11" s="2">
        <v>2021</v>
      </c>
      <c r="I11" s="2">
        <v>2022</v>
      </c>
      <c r="J11" s="2">
        <v>2023</v>
      </c>
      <c r="K11" s="2">
        <v>2024</v>
      </c>
      <c r="L11" s="2">
        <v>2025</v>
      </c>
      <c r="M11" s="2" t="s">
        <v>19</v>
      </c>
    </row>
    <row r="12" spans="1:13" x14ac:dyDescent="0.3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6</v>
      </c>
      <c r="J12" s="2">
        <v>7</v>
      </c>
      <c r="K12" s="2">
        <v>8</v>
      </c>
      <c r="L12" s="2">
        <v>6</v>
      </c>
      <c r="M12" s="2">
        <v>7</v>
      </c>
    </row>
    <row r="13" spans="1:13" x14ac:dyDescent="0.3">
      <c r="A13" s="37" t="s">
        <v>20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</row>
    <row r="14" spans="1:13" ht="23.25" customHeight="1" x14ac:dyDescent="0.3">
      <c r="A14" s="50" t="s">
        <v>31</v>
      </c>
      <c r="B14" s="40" t="s">
        <v>83</v>
      </c>
      <c r="C14" s="30" t="s">
        <v>40</v>
      </c>
      <c r="D14" s="3" t="s">
        <v>3</v>
      </c>
      <c r="E14" s="4">
        <f>E15+E16+E17+E18</f>
        <v>2552635085.0299997</v>
      </c>
      <c r="F14" s="4">
        <f t="shared" ref="F14:M14" si="0">F15+F16+F17+F18</f>
        <v>601070924.27999997</v>
      </c>
      <c r="G14" s="4">
        <f t="shared" si="0"/>
        <v>582803478.25</v>
      </c>
      <c r="H14" s="4">
        <f t="shared" si="0"/>
        <v>582803478.25</v>
      </c>
      <c r="I14" s="4">
        <f t="shared" si="0"/>
        <v>87328578.25</v>
      </c>
      <c r="J14" s="4">
        <f t="shared" si="0"/>
        <v>87328578.25</v>
      </c>
      <c r="K14" s="4">
        <f t="shared" si="0"/>
        <v>87328578.25</v>
      </c>
      <c r="L14" s="4">
        <f t="shared" si="0"/>
        <v>87328578.25</v>
      </c>
      <c r="M14" s="4">
        <f t="shared" si="0"/>
        <v>436642891.25</v>
      </c>
    </row>
    <row r="15" spans="1:13" ht="21.75" customHeight="1" x14ac:dyDescent="0.3">
      <c r="A15" s="51"/>
      <c r="B15" s="41"/>
      <c r="C15" s="31"/>
      <c r="D15" s="3" t="s">
        <v>6</v>
      </c>
      <c r="E15" s="4">
        <f>SUM(F15:M15)</f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 ht="26.4" x14ac:dyDescent="0.3">
      <c r="A16" s="51"/>
      <c r="B16" s="41"/>
      <c r="C16" s="31"/>
      <c r="D16" s="3" t="s">
        <v>7</v>
      </c>
      <c r="E16" s="4">
        <f>SUM(F16:M16)</f>
        <v>1482693700</v>
      </c>
      <c r="F16" s="4">
        <v>491743900</v>
      </c>
      <c r="G16" s="4">
        <v>495474900</v>
      </c>
      <c r="H16" s="4">
        <v>495474900</v>
      </c>
      <c r="I16" s="4">
        <v>0</v>
      </c>
      <c r="J16" s="4">
        <v>0</v>
      </c>
      <c r="K16" s="4">
        <v>0</v>
      </c>
      <c r="L16" s="4">
        <v>0</v>
      </c>
      <c r="M16" s="4">
        <f>L16*5</f>
        <v>0</v>
      </c>
    </row>
    <row r="17" spans="1:13" ht="19.5" customHeight="1" x14ac:dyDescent="0.3">
      <c r="A17" s="51"/>
      <c r="B17" s="41"/>
      <c r="C17" s="31"/>
      <c r="D17" s="3" t="s">
        <v>8</v>
      </c>
      <c r="E17" s="4">
        <f>SUM(F17:M17)</f>
        <v>1069941385.03</v>
      </c>
      <c r="F17" s="4">
        <v>109327024.28</v>
      </c>
      <c r="G17" s="4">
        <v>87328578.25</v>
      </c>
      <c r="H17" s="4">
        <v>87328578.25</v>
      </c>
      <c r="I17" s="4">
        <v>87328578.25</v>
      </c>
      <c r="J17" s="4">
        <v>87328578.25</v>
      </c>
      <c r="K17" s="4">
        <v>87328578.25</v>
      </c>
      <c r="L17" s="4">
        <v>87328578.25</v>
      </c>
      <c r="M17" s="4">
        <f>L17*5</f>
        <v>436642891.25</v>
      </c>
    </row>
    <row r="18" spans="1:13" ht="30" customHeight="1" x14ac:dyDescent="0.3">
      <c r="A18" s="52"/>
      <c r="B18" s="42"/>
      <c r="C18" s="32"/>
      <c r="D18" s="3" t="s">
        <v>9</v>
      </c>
      <c r="E18" s="4">
        <f>SUM(F18:M18)</f>
        <v>0</v>
      </c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3">
      <c r="A19" s="37" t="s">
        <v>21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9"/>
    </row>
    <row r="20" spans="1:13" ht="22.5" customHeight="1" x14ac:dyDescent="0.3">
      <c r="A20" s="30" t="s">
        <v>32</v>
      </c>
      <c r="B20" s="40" t="s">
        <v>30</v>
      </c>
      <c r="C20" s="30" t="s">
        <v>40</v>
      </c>
      <c r="D20" s="3" t="s">
        <v>3</v>
      </c>
      <c r="E20" s="4">
        <f>E21+E22+E23+E24</f>
        <v>359897.24</v>
      </c>
      <c r="F20" s="4">
        <f t="shared" ref="F20:M20" si="1">F21+F22+F23+F24</f>
        <v>109897.24</v>
      </c>
      <c r="G20" s="4">
        <f t="shared" si="1"/>
        <v>125000</v>
      </c>
      <c r="H20" s="4">
        <f t="shared" si="1"/>
        <v>125000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</row>
    <row r="21" spans="1:13" x14ac:dyDescent="0.3">
      <c r="A21" s="31"/>
      <c r="B21" s="41"/>
      <c r="C21" s="31"/>
      <c r="D21" s="3" t="s">
        <v>6</v>
      </c>
      <c r="E21" s="4">
        <v>0</v>
      </c>
      <c r="F21" s="4"/>
      <c r="G21" s="4"/>
      <c r="H21" s="4"/>
      <c r="I21" s="4"/>
      <c r="J21" s="4"/>
      <c r="K21" s="4"/>
      <c r="L21" s="4"/>
      <c r="M21" s="4"/>
    </row>
    <row r="22" spans="1:13" ht="26.4" x14ac:dyDescent="0.3">
      <c r="A22" s="31"/>
      <c r="B22" s="41"/>
      <c r="C22" s="31"/>
      <c r="D22" s="3" t="s">
        <v>7</v>
      </c>
      <c r="E22" s="4">
        <v>0</v>
      </c>
      <c r="F22" s="4"/>
      <c r="G22" s="4"/>
      <c r="H22" s="4"/>
      <c r="I22" s="4"/>
      <c r="J22" s="4"/>
      <c r="K22" s="4"/>
      <c r="L22" s="4"/>
      <c r="M22" s="4"/>
    </row>
    <row r="23" spans="1:13" x14ac:dyDescent="0.3">
      <c r="A23" s="31"/>
      <c r="B23" s="41"/>
      <c r="C23" s="31"/>
      <c r="D23" s="3" t="s">
        <v>8</v>
      </c>
      <c r="E23" s="4">
        <f>SUM(F23:H23)</f>
        <v>359897.24</v>
      </c>
      <c r="F23" s="4">
        <v>109897.24</v>
      </c>
      <c r="G23" s="4">
        <v>125000</v>
      </c>
      <c r="H23" s="4">
        <v>125000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 ht="33.75" customHeight="1" x14ac:dyDescent="0.3">
      <c r="A24" s="32"/>
      <c r="B24" s="42"/>
      <c r="C24" s="32"/>
      <c r="D24" s="3" t="s">
        <v>9</v>
      </c>
      <c r="E24" s="4">
        <v>0</v>
      </c>
      <c r="F24" s="4"/>
      <c r="G24" s="4"/>
      <c r="H24" s="4"/>
      <c r="I24" s="4"/>
      <c r="J24" s="4"/>
      <c r="K24" s="4"/>
      <c r="L24" s="4"/>
      <c r="M24" s="4"/>
    </row>
    <row r="25" spans="1:13" ht="15.75" customHeight="1" x14ac:dyDescent="0.3">
      <c r="A25" s="37" t="s">
        <v>22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ht="24" customHeight="1" x14ac:dyDescent="0.3">
      <c r="A26" s="30" t="s">
        <v>33</v>
      </c>
      <c r="B26" s="40" t="s">
        <v>84</v>
      </c>
      <c r="C26" s="30" t="s">
        <v>40</v>
      </c>
      <c r="D26" s="3" t="s">
        <v>3</v>
      </c>
      <c r="E26" s="4">
        <f>E27+E28+E29+E30</f>
        <v>0</v>
      </c>
      <c r="F26" s="4">
        <f t="shared" ref="F26:M26" si="2">F27+F28+F29+F30</f>
        <v>0</v>
      </c>
      <c r="G26" s="4">
        <f t="shared" si="2"/>
        <v>0</v>
      </c>
      <c r="H26" s="4">
        <f t="shared" si="2"/>
        <v>0</v>
      </c>
      <c r="I26" s="4">
        <f t="shared" si="2"/>
        <v>0</v>
      </c>
      <c r="J26" s="4">
        <f t="shared" si="2"/>
        <v>0</v>
      </c>
      <c r="K26" s="4">
        <f t="shared" si="2"/>
        <v>0</v>
      </c>
      <c r="L26" s="4">
        <f t="shared" si="2"/>
        <v>0</v>
      </c>
      <c r="M26" s="4">
        <f t="shared" si="2"/>
        <v>0</v>
      </c>
    </row>
    <row r="27" spans="1:13" x14ac:dyDescent="0.3">
      <c r="A27" s="31"/>
      <c r="B27" s="41"/>
      <c r="C27" s="31"/>
      <c r="D27" s="3" t="s">
        <v>6</v>
      </c>
      <c r="E27" s="4">
        <v>0</v>
      </c>
      <c r="F27" s="4"/>
      <c r="G27" s="4"/>
      <c r="H27" s="4"/>
      <c r="I27" s="4"/>
      <c r="J27" s="4"/>
      <c r="K27" s="4"/>
      <c r="L27" s="4"/>
      <c r="M27" s="4"/>
    </row>
    <row r="28" spans="1:13" ht="26.4" x14ac:dyDescent="0.3">
      <c r="A28" s="31"/>
      <c r="B28" s="41"/>
      <c r="C28" s="31"/>
      <c r="D28" s="3" t="s">
        <v>7</v>
      </c>
      <c r="E28" s="4">
        <v>0</v>
      </c>
      <c r="F28" s="4"/>
      <c r="G28" s="4"/>
      <c r="H28" s="4"/>
      <c r="I28" s="4"/>
      <c r="J28" s="4"/>
      <c r="K28" s="4"/>
      <c r="L28" s="4"/>
      <c r="M28" s="4"/>
    </row>
    <row r="29" spans="1:13" ht="20.25" customHeight="1" x14ac:dyDescent="0.3">
      <c r="A29" s="31"/>
      <c r="B29" s="41"/>
      <c r="C29" s="31"/>
      <c r="D29" s="3" t="s">
        <v>8</v>
      </c>
      <c r="E29" s="4">
        <f>SUM(F29:H29)</f>
        <v>0</v>
      </c>
      <c r="F29" s="4"/>
      <c r="G29" s="4"/>
      <c r="H29" s="4"/>
      <c r="I29" s="4"/>
      <c r="J29" s="4"/>
      <c r="K29" s="4"/>
      <c r="L29" s="4"/>
      <c r="M29" s="4"/>
    </row>
    <row r="30" spans="1:13" ht="26.25" customHeight="1" x14ac:dyDescent="0.3">
      <c r="A30" s="32"/>
      <c r="B30" s="42"/>
      <c r="C30" s="32"/>
      <c r="D30" s="3" t="s">
        <v>9</v>
      </c>
      <c r="E30" s="4">
        <v>0</v>
      </c>
      <c r="F30" s="4"/>
      <c r="G30" s="4"/>
      <c r="H30" s="4"/>
      <c r="I30" s="4"/>
      <c r="J30" s="4"/>
      <c r="K30" s="4"/>
      <c r="L30" s="4"/>
      <c r="M30" s="4"/>
    </row>
    <row r="31" spans="1:13" ht="19.5" customHeight="1" x14ac:dyDescent="0.3">
      <c r="A31" s="37" t="s">
        <v>23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/>
    </row>
    <row r="32" spans="1:13" ht="15.75" customHeight="1" x14ac:dyDescent="0.3">
      <c r="A32" s="30" t="s">
        <v>34</v>
      </c>
      <c r="B32" s="40" t="s">
        <v>89</v>
      </c>
      <c r="C32" s="30" t="s">
        <v>40</v>
      </c>
      <c r="D32" s="3" t="s">
        <v>3</v>
      </c>
      <c r="E32" s="4">
        <f>E33+E34+E35+E36</f>
        <v>0</v>
      </c>
      <c r="F32" s="4">
        <f t="shared" ref="F32:M32" si="3">F33+F34+F35+F36</f>
        <v>0</v>
      </c>
      <c r="G32" s="4">
        <f t="shared" si="3"/>
        <v>0</v>
      </c>
      <c r="H32" s="4">
        <f t="shared" si="3"/>
        <v>0</v>
      </c>
      <c r="I32" s="4">
        <f t="shared" si="3"/>
        <v>0</v>
      </c>
      <c r="J32" s="4">
        <f t="shared" si="3"/>
        <v>0</v>
      </c>
      <c r="K32" s="4">
        <f t="shared" si="3"/>
        <v>0</v>
      </c>
      <c r="L32" s="4">
        <f t="shared" si="3"/>
        <v>0</v>
      </c>
      <c r="M32" s="4">
        <f t="shared" si="3"/>
        <v>0</v>
      </c>
    </row>
    <row r="33" spans="1:13" x14ac:dyDescent="0.3">
      <c r="A33" s="31"/>
      <c r="B33" s="41"/>
      <c r="C33" s="31"/>
      <c r="D33" s="3" t="s">
        <v>6</v>
      </c>
      <c r="E33" s="4">
        <f t="shared" ref="E33:E36" si="4">SUM(F33:H33)</f>
        <v>0</v>
      </c>
      <c r="F33" s="4"/>
      <c r="G33" s="4"/>
      <c r="H33" s="4"/>
      <c r="I33" s="4"/>
      <c r="J33" s="4"/>
      <c r="K33" s="4"/>
      <c r="L33" s="4"/>
      <c r="M33" s="4"/>
    </row>
    <row r="34" spans="1:13" ht="26.4" x14ac:dyDescent="0.3">
      <c r="A34" s="31"/>
      <c r="B34" s="41"/>
      <c r="C34" s="31"/>
      <c r="D34" s="3" t="s">
        <v>7</v>
      </c>
      <c r="E34" s="4">
        <f t="shared" si="4"/>
        <v>0</v>
      </c>
      <c r="F34" s="4"/>
      <c r="G34" s="4"/>
      <c r="H34" s="4"/>
      <c r="I34" s="4"/>
      <c r="J34" s="4"/>
      <c r="K34" s="4"/>
      <c r="L34" s="4"/>
      <c r="M34" s="4"/>
    </row>
    <row r="35" spans="1:13" x14ac:dyDescent="0.3">
      <c r="A35" s="31"/>
      <c r="B35" s="41"/>
      <c r="C35" s="31"/>
      <c r="D35" s="3" t="s">
        <v>8</v>
      </c>
      <c r="E35" s="4">
        <f t="shared" si="4"/>
        <v>0</v>
      </c>
      <c r="F35" s="4"/>
      <c r="G35" s="4"/>
      <c r="H35" s="4"/>
      <c r="I35" s="4"/>
      <c r="J35" s="4"/>
      <c r="K35" s="4"/>
      <c r="L35" s="4"/>
      <c r="M35" s="4"/>
    </row>
    <row r="36" spans="1:13" ht="26.4" x14ac:dyDescent="0.3">
      <c r="A36" s="32"/>
      <c r="B36" s="42"/>
      <c r="C36" s="32"/>
      <c r="D36" s="3" t="s">
        <v>9</v>
      </c>
      <c r="E36" s="4">
        <f t="shared" si="4"/>
        <v>0</v>
      </c>
      <c r="F36" s="4"/>
      <c r="G36" s="4"/>
      <c r="H36" s="4"/>
      <c r="I36" s="4"/>
      <c r="J36" s="4"/>
      <c r="K36" s="4"/>
      <c r="L36" s="4"/>
      <c r="M36" s="4"/>
    </row>
    <row r="37" spans="1:13" x14ac:dyDescent="0.3">
      <c r="A37" s="37" t="s">
        <v>24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9"/>
    </row>
    <row r="38" spans="1:13" ht="15.75" customHeight="1" x14ac:dyDescent="0.3">
      <c r="A38" s="30" t="s">
        <v>35</v>
      </c>
      <c r="B38" s="40" t="s">
        <v>85</v>
      </c>
      <c r="C38" s="30" t="s">
        <v>40</v>
      </c>
      <c r="D38" s="3" t="s">
        <v>3</v>
      </c>
      <c r="E38" s="4">
        <f>E39+E40+E41+E42</f>
        <v>0</v>
      </c>
      <c r="F38" s="4">
        <f t="shared" ref="F38:M38" si="5">F39+F40+F41+F42</f>
        <v>0</v>
      </c>
      <c r="G38" s="4">
        <f t="shared" si="5"/>
        <v>0</v>
      </c>
      <c r="H38" s="4">
        <f t="shared" si="5"/>
        <v>0</v>
      </c>
      <c r="I38" s="4">
        <f t="shared" si="5"/>
        <v>0</v>
      </c>
      <c r="J38" s="4">
        <f t="shared" si="5"/>
        <v>0</v>
      </c>
      <c r="K38" s="4">
        <f t="shared" si="5"/>
        <v>0</v>
      </c>
      <c r="L38" s="4">
        <f t="shared" si="5"/>
        <v>0</v>
      </c>
      <c r="M38" s="4">
        <f t="shared" si="5"/>
        <v>0</v>
      </c>
    </row>
    <row r="39" spans="1:13" x14ac:dyDescent="0.3">
      <c r="A39" s="31"/>
      <c r="B39" s="41"/>
      <c r="C39" s="31"/>
      <c r="D39" s="3" t="s">
        <v>6</v>
      </c>
      <c r="E39" s="4">
        <f t="shared" ref="E39:E40" si="6">SUM(F39:H39)</f>
        <v>0</v>
      </c>
      <c r="F39" s="4"/>
      <c r="G39" s="4"/>
      <c r="H39" s="4"/>
      <c r="I39" s="4"/>
      <c r="J39" s="4"/>
      <c r="K39" s="4"/>
      <c r="L39" s="4"/>
      <c r="M39" s="4"/>
    </row>
    <row r="40" spans="1:13" ht="26.4" x14ac:dyDescent="0.3">
      <c r="A40" s="31"/>
      <c r="B40" s="41"/>
      <c r="C40" s="31"/>
      <c r="D40" s="3" t="s">
        <v>7</v>
      </c>
      <c r="E40" s="4">
        <f t="shared" si="6"/>
        <v>0</v>
      </c>
      <c r="F40" s="4"/>
      <c r="G40" s="4"/>
      <c r="H40" s="4"/>
      <c r="I40" s="4"/>
      <c r="J40" s="4"/>
      <c r="K40" s="4"/>
      <c r="L40" s="4"/>
      <c r="M40" s="4"/>
    </row>
    <row r="41" spans="1:13" x14ac:dyDescent="0.3">
      <c r="A41" s="31"/>
      <c r="B41" s="41"/>
      <c r="C41" s="31"/>
      <c r="D41" s="3" t="s">
        <v>8</v>
      </c>
      <c r="E41" s="4">
        <f>SUM(F41:H41)</f>
        <v>0</v>
      </c>
      <c r="F41" s="4"/>
      <c r="G41" s="4"/>
      <c r="H41" s="4"/>
      <c r="I41" s="4"/>
      <c r="J41" s="4"/>
      <c r="K41" s="4"/>
      <c r="L41" s="4"/>
      <c r="M41" s="4"/>
    </row>
    <row r="42" spans="1:13" ht="26.4" x14ac:dyDescent="0.3">
      <c r="A42" s="32"/>
      <c r="B42" s="42"/>
      <c r="C42" s="32"/>
      <c r="D42" s="3" t="s">
        <v>9</v>
      </c>
      <c r="E42" s="4">
        <f t="shared" ref="E42" si="7">SUM(F42:H42)</f>
        <v>0</v>
      </c>
      <c r="F42" s="4"/>
      <c r="G42" s="4"/>
      <c r="H42" s="4"/>
      <c r="I42" s="4"/>
      <c r="J42" s="4"/>
      <c r="K42" s="4"/>
      <c r="L42" s="4"/>
      <c r="M42" s="4"/>
    </row>
    <row r="43" spans="1:13" x14ac:dyDescent="0.3">
      <c r="A43" s="37" t="s">
        <v>25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x14ac:dyDescent="0.3">
      <c r="A44" s="30" t="s">
        <v>36</v>
      </c>
      <c r="B44" s="40" t="s">
        <v>86</v>
      </c>
      <c r="C44" s="30" t="s">
        <v>40</v>
      </c>
      <c r="D44" s="3" t="s">
        <v>3</v>
      </c>
      <c r="E44" s="4">
        <f>E45+E46+E47+E48</f>
        <v>0</v>
      </c>
      <c r="F44" s="4">
        <f t="shared" ref="F44:H44" si="8">F45+F46+F47+F48</f>
        <v>0</v>
      </c>
      <c r="G44" s="4">
        <f t="shared" si="8"/>
        <v>0</v>
      </c>
      <c r="H44" s="4">
        <f t="shared" si="8"/>
        <v>0</v>
      </c>
      <c r="I44" s="4">
        <f t="shared" ref="I44" si="9">I45+I46+I47+I48</f>
        <v>0</v>
      </c>
      <c r="J44" s="4">
        <f t="shared" ref="J44" si="10">J45+J46+J47+J48</f>
        <v>0</v>
      </c>
      <c r="K44" s="4">
        <f t="shared" ref="K44" si="11">K45+K46+K47+K48</f>
        <v>0</v>
      </c>
      <c r="L44" s="4">
        <f t="shared" ref="L44" si="12">L45+L46+L47+L48</f>
        <v>0</v>
      </c>
      <c r="M44" s="4">
        <f t="shared" ref="M44" si="13">M45+M46+M47+M48</f>
        <v>0</v>
      </c>
    </row>
    <row r="45" spans="1:13" x14ac:dyDescent="0.3">
      <c r="A45" s="31"/>
      <c r="B45" s="41"/>
      <c r="C45" s="31"/>
      <c r="D45" s="3" t="s">
        <v>6</v>
      </c>
      <c r="E45" s="4">
        <f t="shared" ref="E45:E46" si="14">SUM(F45:H45)</f>
        <v>0</v>
      </c>
      <c r="F45" s="4"/>
      <c r="G45" s="4"/>
      <c r="H45" s="4"/>
      <c r="I45" s="4"/>
      <c r="J45" s="4"/>
      <c r="K45" s="4"/>
      <c r="L45" s="4"/>
      <c r="M45" s="4"/>
    </row>
    <row r="46" spans="1:13" ht="26.4" x14ac:dyDescent="0.3">
      <c r="A46" s="31"/>
      <c r="B46" s="41"/>
      <c r="C46" s="31"/>
      <c r="D46" s="3" t="s">
        <v>7</v>
      </c>
      <c r="E46" s="4">
        <f t="shared" si="14"/>
        <v>0</v>
      </c>
      <c r="F46" s="4"/>
      <c r="G46" s="4"/>
      <c r="H46" s="4"/>
      <c r="I46" s="4"/>
      <c r="J46" s="4"/>
      <c r="K46" s="4"/>
      <c r="L46" s="4"/>
      <c r="M46" s="4"/>
    </row>
    <row r="47" spans="1:13" ht="27.75" customHeight="1" x14ac:dyDescent="0.3">
      <c r="A47" s="31"/>
      <c r="B47" s="41"/>
      <c r="C47" s="31"/>
      <c r="D47" s="3" t="s">
        <v>8</v>
      </c>
      <c r="E47" s="4">
        <f>SUM(F47:H47)</f>
        <v>0</v>
      </c>
      <c r="F47" s="4"/>
      <c r="G47" s="4"/>
      <c r="H47" s="4"/>
      <c r="I47" s="4"/>
      <c r="J47" s="4"/>
      <c r="K47" s="4"/>
      <c r="L47" s="4"/>
      <c r="M47" s="4"/>
    </row>
    <row r="48" spans="1:13" ht="33" customHeight="1" x14ac:dyDescent="0.3">
      <c r="A48" s="32"/>
      <c r="B48" s="42"/>
      <c r="C48" s="32"/>
      <c r="D48" s="3" t="s">
        <v>9</v>
      </c>
      <c r="E48" s="4">
        <f t="shared" ref="E48" si="15">SUM(F48:H48)</f>
        <v>0</v>
      </c>
      <c r="F48" s="4"/>
      <c r="G48" s="4"/>
      <c r="H48" s="4"/>
      <c r="I48" s="4"/>
      <c r="J48" s="4"/>
      <c r="K48" s="4"/>
      <c r="L48" s="4"/>
      <c r="M48" s="4"/>
    </row>
    <row r="49" spans="1:13" x14ac:dyDescent="0.3">
      <c r="A49" s="37" t="s">
        <v>26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9"/>
    </row>
    <row r="50" spans="1:13" x14ac:dyDescent="0.3">
      <c r="A50" s="30" t="s">
        <v>37</v>
      </c>
      <c r="B50" s="40" t="s">
        <v>88</v>
      </c>
      <c r="C50" s="30" t="s">
        <v>40</v>
      </c>
      <c r="D50" s="3" t="s">
        <v>3</v>
      </c>
      <c r="E50" s="4">
        <f>E51+E52+E53+E54</f>
        <v>0</v>
      </c>
      <c r="F50" s="4">
        <f t="shared" ref="F50:G50" si="16">F51+F52+F53+F54</f>
        <v>0</v>
      </c>
      <c r="G50" s="4">
        <f t="shared" si="16"/>
        <v>0</v>
      </c>
      <c r="H50" s="4">
        <f t="shared" ref="H50" si="17">H51+H52+H53+H54</f>
        <v>0</v>
      </c>
      <c r="I50" s="4">
        <f t="shared" ref="I50" si="18">I51+I52+I53+I54</f>
        <v>0</v>
      </c>
      <c r="J50" s="4">
        <f t="shared" ref="J50" si="19">J51+J52+J53+J54</f>
        <v>0</v>
      </c>
      <c r="K50" s="4">
        <f t="shared" ref="K50" si="20">K51+K52+K53+K54</f>
        <v>0</v>
      </c>
      <c r="L50" s="4">
        <f t="shared" ref="L50" si="21">L51+L52+L53+L54</f>
        <v>0</v>
      </c>
      <c r="M50" s="4">
        <f t="shared" ref="M50" si="22">M51+M52+M53+M54</f>
        <v>0</v>
      </c>
    </row>
    <row r="51" spans="1:13" x14ac:dyDescent="0.3">
      <c r="A51" s="31"/>
      <c r="B51" s="41"/>
      <c r="C51" s="31"/>
      <c r="D51" s="3" t="s">
        <v>6</v>
      </c>
      <c r="E51" s="4">
        <f t="shared" ref="E51:E54" si="23">SUM(F51:H51)</f>
        <v>0</v>
      </c>
      <c r="F51" s="4"/>
      <c r="G51" s="4"/>
      <c r="H51" s="4"/>
      <c r="I51" s="4"/>
      <c r="J51" s="4"/>
      <c r="K51" s="4"/>
      <c r="L51" s="4"/>
      <c r="M51" s="4"/>
    </row>
    <row r="52" spans="1:13" ht="26.4" x14ac:dyDescent="0.3">
      <c r="A52" s="31"/>
      <c r="B52" s="41"/>
      <c r="C52" s="31"/>
      <c r="D52" s="3" t="s">
        <v>7</v>
      </c>
      <c r="E52" s="4">
        <f t="shared" si="23"/>
        <v>0</v>
      </c>
      <c r="F52" s="4"/>
      <c r="G52" s="4"/>
      <c r="H52" s="4"/>
      <c r="I52" s="4"/>
      <c r="J52" s="4"/>
      <c r="K52" s="4"/>
      <c r="L52" s="4"/>
      <c r="M52" s="4"/>
    </row>
    <row r="53" spans="1:13" ht="27" customHeight="1" x14ac:dyDescent="0.3">
      <c r="A53" s="31"/>
      <c r="B53" s="41"/>
      <c r="C53" s="31"/>
      <c r="D53" s="3" t="s">
        <v>8</v>
      </c>
      <c r="E53" s="4">
        <f t="shared" si="23"/>
        <v>0</v>
      </c>
      <c r="F53" s="4"/>
      <c r="G53" s="4"/>
      <c r="H53" s="4"/>
      <c r="I53" s="4"/>
      <c r="J53" s="4"/>
      <c r="K53" s="4"/>
      <c r="L53" s="4"/>
      <c r="M53" s="4"/>
    </row>
    <row r="54" spans="1:13" ht="26.4" x14ac:dyDescent="0.3">
      <c r="A54" s="32"/>
      <c r="B54" s="42"/>
      <c r="C54" s="32"/>
      <c r="D54" s="3" t="s">
        <v>9</v>
      </c>
      <c r="E54" s="4">
        <f t="shared" si="23"/>
        <v>0</v>
      </c>
      <c r="F54" s="4"/>
      <c r="G54" s="4"/>
      <c r="H54" s="4"/>
      <c r="I54" s="4"/>
      <c r="J54" s="4"/>
      <c r="K54" s="4"/>
      <c r="L54" s="4"/>
      <c r="M54" s="4"/>
    </row>
    <row r="55" spans="1:13" x14ac:dyDescent="0.3">
      <c r="A55" s="37" t="s">
        <v>27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9"/>
    </row>
    <row r="56" spans="1:13" ht="15.75" customHeight="1" x14ac:dyDescent="0.3">
      <c r="A56" s="36" t="s">
        <v>38</v>
      </c>
      <c r="B56" s="40" t="s">
        <v>87</v>
      </c>
      <c r="C56" s="30" t="s">
        <v>40</v>
      </c>
      <c r="D56" s="3" t="s">
        <v>3</v>
      </c>
      <c r="E56" s="4">
        <f>E57+E58+E59+E60</f>
        <v>0</v>
      </c>
      <c r="F56" s="4">
        <f t="shared" ref="F56:M56" si="24">F57+F58+F59+F60</f>
        <v>0</v>
      </c>
      <c r="G56" s="4">
        <f t="shared" si="24"/>
        <v>0</v>
      </c>
      <c r="H56" s="4">
        <f t="shared" si="24"/>
        <v>0</v>
      </c>
      <c r="I56" s="4">
        <f t="shared" si="24"/>
        <v>0</v>
      </c>
      <c r="J56" s="4">
        <f t="shared" si="24"/>
        <v>0</v>
      </c>
      <c r="K56" s="4">
        <f t="shared" si="24"/>
        <v>0</v>
      </c>
      <c r="L56" s="4">
        <f t="shared" si="24"/>
        <v>0</v>
      </c>
      <c r="M56" s="4">
        <f t="shared" si="24"/>
        <v>0</v>
      </c>
    </row>
    <row r="57" spans="1:13" x14ac:dyDescent="0.3">
      <c r="A57" s="36"/>
      <c r="B57" s="41"/>
      <c r="C57" s="31"/>
      <c r="D57" s="3" t="s">
        <v>6</v>
      </c>
      <c r="E57" s="4">
        <v>0</v>
      </c>
      <c r="F57" s="4"/>
      <c r="G57" s="4"/>
      <c r="H57" s="4"/>
      <c r="I57" s="4"/>
      <c r="J57" s="4"/>
      <c r="K57" s="4"/>
      <c r="L57" s="4"/>
      <c r="M57" s="4"/>
    </row>
    <row r="58" spans="1:13" ht="26.4" x14ac:dyDescent="0.3">
      <c r="A58" s="36"/>
      <c r="B58" s="41"/>
      <c r="C58" s="31"/>
      <c r="D58" s="3" t="s">
        <v>7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</row>
    <row r="59" spans="1:13" x14ac:dyDescent="0.3">
      <c r="A59" s="36"/>
      <c r="B59" s="41"/>
      <c r="C59" s="31"/>
      <c r="D59" s="3" t="s">
        <v>8</v>
      </c>
      <c r="E59" s="4">
        <f t="shared" ref="E59" si="25">SUM(F59:H59)</f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 ht="26.4" x14ac:dyDescent="0.3">
      <c r="A60" s="36"/>
      <c r="B60" s="42"/>
      <c r="C60" s="32"/>
      <c r="D60" s="3" t="s">
        <v>9</v>
      </c>
      <c r="E60" s="4">
        <v>0</v>
      </c>
      <c r="F60" s="4"/>
      <c r="G60" s="4"/>
      <c r="H60" s="4"/>
      <c r="I60" s="4"/>
      <c r="J60" s="4"/>
      <c r="K60" s="4"/>
      <c r="L60" s="4"/>
      <c r="M60" s="4"/>
    </row>
    <row r="61" spans="1:13" ht="15.75" customHeight="1" x14ac:dyDescent="0.3">
      <c r="A61" s="36" t="s">
        <v>39</v>
      </c>
      <c r="B61" s="40" t="s">
        <v>90</v>
      </c>
      <c r="C61" s="30" t="s">
        <v>40</v>
      </c>
      <c r="D61" s="3" t="s">
        <v>3</v>
      </c>
      <c r="E61" s="4">
        <f>E62+E63+E64+E65</f>
        <v>10587282.02</v>
      </c>
      <c r="F61" s="4">
        <f t="shared" ref="F61:M61" si="26">F62+F63+F64+F65</f>
        <v>10587282.02</v>
      </c>
      <c r="G61" s="4">
        <f t="shared" si="26"/>
        <v>0</v>
      </c>
      <c r="H61" s="4">
        <f t="shared" si="26"/>
        <v>0</v>
      </c>
      <c r="I61" s="4">
        <f t="shared" si="26"/>
        <v>0</v>
      </c>
      <c r="J61" s="4">
        <f t="shared" si="26"/>
        <v>0</v>
      </c>
      <c r="K61" s="4">
        <f t="shared" si="26"/>
        <v>0</v>
      </c>
      <c r="L61" s="4">
        <f t="shared" si="26"/>
        <v>0</v>
      </c>
      <c r="M61" s="4">
        <f t="shared" si="26"/>
        <v>0</v>
      </c>
    </row>
    <row r="62" spans="1:13" x14ac:dyDescent="0.3">
      <c r="A62" s="36"/>
      <c r="B62" s="41"/>
      <c r="C62" s="31"/>
      <c r="D62" s="3" t="s">
        <v>6</v>
      </c>
      <c r="E62" s="4">
        <f t="shared" ref="E62:E65" si="27">SUM(F62:H62)</f>
        <v>0</v>
      </c>
      <c r="F62" s="4"/>
      <c r="G62" s="4"/>
      <c r="H62" s="4"/>
      <c r="I62" s="4"/>
      <c r="J62" s="4"/>
      <c r="K62" s="4"/>
      <c r="L62" s="4"/>
      <c r="M62" s="4"/>
    </row>
    <row r="63" spans="1:13" ht="26.4" x14ac:dyDescent="0.3">
      <c r="A63" s="36"/>
      <c r="B63" s="41"/>
      <c r="C63" s="31"/>
      <c r="D63" s="3" t="s">
        <v>7</v>
      </c>
      <c r="E63" s="4">
        <f t="shared" si="27"/>
        <v>200000</v>
      </c>
      <c r="F63" s="4">
        <v>200000</v>
      </c>
      <c r="G63" s="4"/>
      <c r="H63" s="4"/>
      <c r="I63" s="4"/>
      <c r="J63" s="4"/>
      <c r="K63" s="4"/>
      <c r="L63" s="4"/>
      <c r="M63" s="4"/>
    </row>
    <row r="64" spans="1:13" x14ac:dyDescent="0.3">
      <c r="A64" s="36"/>
      <c r="B64" s="41"/>
      <c r="C64" s="31"/>
      <c r="D64" s="3" t="s">
        <v>8</v>
      </c>
      <c r="E64" s="4">
        <f t="shared" si="27"/>
        <v>10387282.02</v>
      </c>
      <c r="F64" s="4">
        <v>10387282.02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</row>
    <row r="65" spans="1:13" ht="31.5" customHeight="1" x14ac:dyDescent="0.3">
      <c r="A65" s="36"/>
      <c r="B65" s="42"/>
      <c r="C65" s="32"/>
      <c r="D65" s="3" t="s">
        <v>9</v>
      </c>
      <c r="E65" s="4">
        <f t="shared" si="27"/>
        <v>0</v>
      </c>
      <c r="F65" s="4"/>
      <c r="G65" s="4"/>
      <c r="H65" s="4"/>
      <c r="I65" s="4"/>
      <c r="J65" s="4"/>
      <c r="K65" s="4"/>
      <c r="L65" s="4"/>
      <c r="M65" s="4"/>
    </row>
    <row r="66" spans="1:13" s="9" customFormat="1" ht="30.75" customHeight="1" x14ac:dyDescent="0.3">
      <c r="A66" s="44"/>
      <c r="B66" s="47" t="s">
        <v>11</v>
      </c>
      <c r="C66" s="44"/>
      <c r="D66" s="11" t="s">
        <v>3</v>
      </c>
      <c r="E66" s="10">
        <f>E67+E68+E69+E70</f>
        <v>2563582264.29</v>
      </c>
      <c r="F66" s="10">
        <f t="shared" ref="F66:H66" si="28">F67+F68+F69+F70</f>
        <v>611768103.53999996</v>
      </c>
      <c r="G66" s="10">
        <f t="shared" si="28"/>
        <v>582928478.25</v>
      </c>
      <c r="H66" s="10">
        <f t="shared" si="28"/>
        <v>582928478.25</v>
      </c>
      <c r="I66" s="10">
        <f t="shared" ref="I66" si="29">I67+I68+I69+I70</f>
        <v>87328578.25</v>
      </c>
      <c r="J66" s="10">
        <f t="shared" ref="J66" si="30">J67+J68+J69+J70</f>
        <v>87328578.25</v>
      </c>
      <c r="K66" s="10">
        <f t="shared" ref="K66" si="31">K67+K68+K69+K70</f>
        <v>87328578.25</v>
      </c>
      <c r="L66" s="10">
        <f t="shared" ref="L66" si="32">L67+L68+L69+L70</f>
        <v>87328578.25</v>
      </c>
      <c r="M66" s="10">
        <f t="shared" ref="M66" si="33">M67+M68+M69+M70</f>
        <v>436642891.25</v>
      </c>
    </row>
    <row r="67" spans="1:13" s="9" customFormat="1" x14ac:dyDescent="0.3">
      <c r="A67" s="45"/>
      <c r="B67" s="48"/>
      <c r="C67" s="45"/>
      <c r="D67" s="11" t="s">
        <v>6</v>
      </c>
      <c r="E67" s="10">
        <f t="shared" ref="E67:M67" si="34">E15+E21+E27+E33+E39+E45+E51+E57+E62</f>
        <v>0</v>
      </c>
      <c r="F67" s="10">
        <f t="shared" si="34"/>
        <v>0</v>
      </c>
      <c r="G67" s="10">
        <f t="shared" si="34"/>
        <v>0</v>
      </c>
      <c r="H67" s="10">
        <f t="shared" si="34"/>
        <v>0</v>
      </c>
      <c r="I67" s="10">
        <f t="shared" si="34"/>
        <v>0</v>
      </c>
      <c r="J67" s="10">
        <f t="shared" si="34"/>
        <v>0</v>
      </c>
      <c r="K67" s="10">
        <f t="shared" si="34"/>
        <v>0</v>
      </c>
      <c r="L67" s="10">
        <f t="shared" si="34"/>
        <v>0</v>
      </c>
      <c r="M67" s="10">
        <f t="shared" si="34"/>
        <v>0</v>
      </c>
    </row>
    <row r="68" spans="1:13" s="9" customFormat="1" ht="26.4" x14ac:dyDescent="0.3">
      <c r="A68" s="45"/>
      <c r="B68" s="48"/>
      <c r="C68" s="45"/>
      <c r="D68" s="11" t="s">
        <v>7</v>
      </c>
      <c r="E68" s="10">
        <f t="shared" ref="E68:M68" si="35">E16+E22+E28+E34+E40+E46+E52+E58+E63</f>
        <v>1482893700</v>
      </c>
      <c r="F68" s="10">
        <f t="shared" si="35"/>
        <v>491943900</v>
      </c>
      <c r="G68" s="10">
        <f t="shared" si="35"/>
        <v>495474900</v>
      </c>
      <c r="H68" s="10">
        <f t="shared" si="35"/>
        <v>495474900</v>
      </c>
      <c r="I68" s="10">
        <f t="shared" si="35"/>
        <v>0</v>
      </c>
      <c r="J68" s="10">
        <f t="shared" si="35"/>
        <v>0</v>
      </c>
      <c r="K68" s="10">
        <f t="shared" si="35"/>
        <v>0</v>
      </c>
      <c r="L68" s="10">
        <f t="shared" si="35"/>
        <v>0</v>
      </c>
      <c r="M68" s="10">
        <f t="shared" si="35"/>
        <v>0</v>
      </c>
    </row>
    <row r="69" spans="1:13" s="9" customFormat="1" ht="28.5" customHeight="1" x14ac:dyDescent="0.3">
      <c r="A69" s="45"/>
      <c r="B69" s="48"/>
      <c r="C69" s="45"/>
      <c r="D69" s="11" t="s">
        <v>8</v>
      </c>
      <c r="E69" s="10">
        <f t="shared" ref="E69:M69" si="36">E17+E23+E29+E35+E41+E47+E53+E59+E64</f>
        <v>1080688564.29</v>
      </c>
      <c r="F69" s="10">
        <f t="shared" si="36"/>
        <v>119824203.53999999</v>
      </c>
      <c r="G69" s="10">
        <f t="shared" si="36"/>
        <v>87453578.25</v>
      </c>
      <c r="H69" s="10">
        <f t="shared" si="36"/>
        <v>87453578.25</v>
      </c>
      <c r="I69" s="10">
        <f t="shared" si="36"/>
        <v>87328578.25</v>
      </c>
      <c r="J69" s="10">
        <f t="shared" si="36"/>
        <v>87328578.25</v>
      </c>
      <c r="K69" s="10">
        <f t="shared" si="36"/>
        <v>87328578.25</v>
      </c>
      <c r="L69" s="10">
        <f t="shared" si="36"/>
        <v>87328578.25</v>
      </c>
      <c r="M69" s="10">
        <f t="shared" si="36"/>
        <v>436642891.25</v>
      </c>
    </row>
    <row r="70" spans="1:13" s="9" customFormat="1" ht="26.4" x14ac:dyDescent="0.3">
      <c r="A70" s="46"/>
      <c r="B70" s="49"/>
      <c r="C70" s="46"/>
      <c r="D70" s="11" t="s">
        <v>9</v>
      </c>
      <c r="E70" s="10">
        <f t="shared" ref="E70:M70" si="37">E18+E24+E30+E36+E42+E48+E54+E60+E65</f>
        <v>0</v>
      </c>
      <c r="F70" s="10">
        <f t="shared" si="37"/>
        <v>0</v>
      </c>
      <c r="G70" s="10">
        <f t="shared" si="37"/>
        <v>0</v>
      </c>
      <c r="H70" s="10">
        <f t="shared" si="37"/>
        <v>0</v>
      </c>
      <c r="I70" s="10">
        <f t="shared" si="37"/>
        <v>0</v>
      </c>
      <c r="J70" s="10">
        <f t="shared" si="37"/>
        <v>0</v>
      </c>
      <c r="K70" s="10">
        <f t="shared" si="37"/>
        <v>0</v>
      </c>
      <c r="L70" s="10">
        <f t="shared" si="37"/>
        <v>0</v>
      </c>
      <c r="M70" s="10">
        <f t="shared" si="37"/>
        <v>0</v>
      </c>
    </row>
    <row r="71" spans="1:13" ht="30.75" customHeight="1" x14ac:dyDescent="0.3">
      <c r="A71" s="30"/>
      <c r="B71" s="33" t="s">
        <v>12</v>
      </c>
      <c r="C71" s="36"/>
      <c r="D71" s="3" t="s">
        <v>3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 ht="21.75" customHeight="1" x14ac:dyDescent="0.3">
      <c r="A72" s="31"/>
      <c r="B72" s="34"/>
      <c r="C72" s="36"/>
      <c r="D72" s="3" t="s">
        <v>6</v>
      </c>
      <c r="E72" s="4">
        <f t="shared" ref="E72:M72" si="38">E45+E51</f>
        <v>0</v>
      </c>
      <c r="F72" s="4">
        <f t="shared" si="38"/>
        <v>0</v>
      </c>
      <c r="G72" s="4">
        <f t="shared" si="38"/>
        <v>0</v>
      </c>
      <c r="H72" s="4">
        <f t="shared" si="38"/>
        <v>0</v>
      </c>
      <c r="I72" s="4">
        <f t="shared" si="38"/>
        <v>0</v>
      </c>
      <c r="J72" s="4">
        <f t="shared" si="38"/>
        <v>0</v>
      </c>
      <c r="K72" s="4">
        <f t="shared" si="38"/>
        <v>0</v>
      </c>
      <c r="L72" s="4">
        <f t="shared" si="38"/>
        <v>0</v>
      </c>
      <c r="M72" s="4">
        <f t="shared" si="38"/>
        <v>0</v>
      </c>
    </row>
    <row r="73" spans="1:13" ht="30" customHeight="1" x14ac:dyDescent="0.3">
      <c r="A73" s="31"/>
      <c r="B73" s="34"/>
      <c r="C73" s="36"/>
      <c r="D73" s="3" t="s">
        <v>7</v>
      </c>
      <c r="E73" s="4">
        <f t="shared" ref="E73:M73" si="39">E46+E52</f>
        <v>0</v>
      </c>
      <c r="F73" s="4">
        <f t="shared" si="39"/>
        <v>0</v>
      </c>
      <c r="G73" s="4">
        <f t="shared" si="39"/>
        <v>0</v>
      </c>
      <c r="H73" s="4">
        <f t="shared" si="39"/>
        <v>0</v>
      </c>
      <c r="I73" s="4">
        <f t="shared" si="39"/>
        <v>0</v>
      </c>
      <c r="J73" s="4">
        <f t="shared" si="39"/>
        <v>0</v>
      </c>
      <c r="K73" s="4">
        <f t="shared" si="39"/>
        <v>0</v>
      </c>
      <c r="L73" s="4">
        <f t="shared" si="39"/>
        <v>0</v>
      </c>
      <c r="M73" s="4">
        <f t="shared" si="39"/>
        <v>0</v>
      </c>
    </row>
    <row r="74" spans="1:13" ht="28.5" customHeight="1" x14ac:dyDescent="0.3">
      <c r="A74" s="31"/>
      <c r="B74" s="34"/>
      <c r="C74" s="36"/>
      <c r="D74" s="3" t="s">
        <v>8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</row>
    <row r="75" spans="1:13" ht="30.75" customHeight="1" x14ac:dyDescent="0.3">
      <c r="A75" s="32"/>
      <c r="B75" s="35"/>
      <c r="C75" s="36"/>
      <c r="D75" s="3" t="s">
        <v>9</v>
      </c>
      <c r="E75" s="4">
        <f t="shared" ref="E75:M75" si="40">E48+E54</f>
        <v>0</v>
      </c>
      <c r="F75" s="4">
        <f t="shared" si="40"/>
        <v>0</v>
      </c>
      <c r="G75" s="4">
        <f t="shared" si="40"/>
        <v>0</v>
      </c>
      <c r="H75" s="4">
        <f t="shared" si="40"/>
        <v>0</v>
      </c>
      <c r="I75" s="4">
        <f t="shared" si="40"/>
        <v>0</v>
      </c>
      <c r="J75" s="4">
        <f t="shared" si="40"/>
        <v>0</v>
      </c>
      <c r="K75" s="4">
        <f t="shared" si="40"/>
        <v>0</v>
      </c>
      <c r="L75" s="4">
        <f t="shared" si="40"/>
        <v>0</v>
      </c>
      <c r="M75" s="4">
        <f t="shared" si="40"/>
        <v>0</v>
      </c>
    </row>
    <row r="76" spans="1:13" x14ac:dyDescent="0.3">
      <c r="A76" s="7"/>
      <c r="B76" s="8" t="s">
        <v>13</v>
      </c>
      <c r="C76" s="2"/>
      <c r="D76" s="3"/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 ht="30.75" customHeight="1" x14ac:dyDescent="0.3">
      <c r="A77" s="30"/>
      <c r="B77" s="33" t="s">
        <v>14</v>
      </c>
      <c r="C77" s="36"/>
      <c r="D77" s="3" t="s">
        <v>3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</row>
    <row r="78" spans="1:13" ht="21.75" customHeight="1" x14ac:dyDescent="0.3">
      <c r="A78" s="31"/>
      <c r="B78" s="34"/>
      <c r="C78" s="36"/>
      <c r="D78" s="3" t="s">
        <v>6</v>
      </c>
      <c r="E78" s="4">
        <f t="shared" ref="E78:M78" si="41">E51+E67</f>
        <v>0</v>
      </c>
      <c r="F78" s="4">
        <f t="shared" si="41"/>
        <v>0</v>
      </c>
      <c r="G78" s="4">
        <f t="shared" si="41"/>
        <v>0</v>
      </c>
      <c r="H78" s="4">
        <f t="shared" si="41"/>
        <v>0</v>
      </c>
      <c r="I78" s="4">
        <f t="shared" si="41"/>
        <v>0</v>
      </c>
      <c r="J78" s="4">
        <f t="shared" si="41"/>
        <v>0</v>
      </c>
      <c r="K78" s="4">
        <f t="shared" si="41"/>
        <v>0</v>
      </c>
      <c r="L78" s="4">
        <f t="shared" si="41"/>
        <v>0</v>
      </c>
      <c r="M78" s="4">
        <f t="shared" si="41"/>
        <v>0</v>
      </c>
    </row>
    <row r="79" spans="1:13" ht="30" customHeight="1" x14ac:dyDescent="0.3">
      <c r="A79" s="31"/>
      <c r="B79" s="34"/>
      <c r="C79" s="36"/>
      <c r="D79" s="3" t="s">
        <v>7</v>
      </c>
      <c r="E79" s="4">
        <v>0</v>
      </c>
      <c r="F79" s="4">
        <v>0</v>
      </c>
      <c r="G79" s="4">
        <v>0</v>
      </c>
      <c r="H79" s="4">
        <v>0</v>
      </c>
      <c r="I79" s="4">
        <f>I52+I68</f>
        <v>0</v>
      </c>
      <c r="J79" s="4">
        <f>J52+J68</f>
        <v>0</v>
      </c>
      <c r="K79" s="4">
        <f>K52+K68</f>
        <v>0</v>
      </c>
      <c r="L79" s="4">
        <f>L52+L68</f>
        <v>0</v>
      </c>
      <c r="M79" s="4">
        <f>M52+M68</f>
        <v>0</v>
      </c>
    </row>
    <row r="80" spans="1:13" ht="28.5" customHeight="1" x14ac:dyDescent="0.3">
      <c r="A80" s="31"/>
      <c r="B80" s="34"/>
      <c r="C80" s="36"/>
      <c r="D80" s="3" t="s">
        <v>8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</row>
    <row r="81" spans="1:13" ht="26.4" x14ac:dyDescent="0.3">
      <c r="A81" s="32"/>
      <c r="B81" s="35"/>
      <c r="C81" s="36"/>
      <c r="D81" s="3" t="s">
        <v>9</v>
      </c>
      <c r="E81" s="4">
        <f t="shared" ref="E81:M81" si="42">E54+E70</f>
        <v>0</v>
      </c>
      <c r="F81" s="4">
        <f t="shared" si="42"/>
        <v>0</v>
      </c>
      <c r="G81" s="4">
        <f t="shared" si="42"/>
        <v>0</v>
      </c>
      <c r="H81" s="4">
        <f t="shared" si="42"/>
        <v>0</v>
      </c>
      <c r="I81" s="4">
        <f t="shared" si="42"/>
        <v>0</v>
      </c>
      <c r="J81" s="4">
        <f t="shared" si="42"/>
        <v>0</v>
      </c>
      <c r="K81" s="4">
        <f t="shared" si="42"/>
        <v>0</v>
      </c>
      <c r="L81" s="4">
        <f t="shared" si="42"/>
        <v>0</v>
      </c>
      <c r="M81" s="4">
        <f t="shared" si="42"/>
        <v>0</v>
      </c>
    </row>
    <row r="82" spans="1:13" ht="30.75" customHeight="1" x14ac:dyDescent="0.3">
      <c r="A82" s="30"/>
      <c r="B82" s="33" t="s">
        <v>15</v>
      </c>
      <c r="C82" s="36"/>
      <c r="D82" s="3" t="s">
        <v>3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</row>
    <row r="83" spans="1:13" ht="21.75" customHeight="1" x14ac:dyDescent="0.3">
      <c r="A83" s="31"/>
      <c r="B83" s="34"/>
      <c r="C83" s="36"/>
      <c r="D83" s="3" t="s">
        <v>6</v>
      </c>
      <c r="E83" s="4">
        <f>E67+E72</f>
        <v>0</v>
      </c>
      <c r="F83" s="4">
        <f t="shared" ref="F83:M83" si="43">F67+F72</f>
        <v>0</v>
      </c>
      <c r="G83" s="4">
        <f t="shared" si="43"/>
        <v>0</v>
      </c>
      <c r="H83" s="4">
        <f t="shared" si="43"/>
        <v>0</v>
      </c>
      <c r="I83" s="4">
        <f t="shared" si="43"/>
        <v>0</v>
      </c>
      <c r="J83" s="4">
        <f t="shared" si="43"/>
        <v>0</v>
      </c>
      <c r="K83" s="4">
        <f t="shared" si="43"/>
        <v>0</v>
      </c>
      <c r="L83" s="4">
        <f t="shared" si="43"/>
        <v>0</v>
      </c>
      <c r="M83" s="4">
        <f t="shared" si="43"/>
        <v>0</v>
      </c>
    </row>
    <row r="84" spans="1:13" ht="30" customHeight="1" x14ac:dyDescent="0.3">
      <c r="A84" s="31"/>
      <c r="B84" s="34"/>
      <c r="C84" s="36"/>
      <c r="D84" s="3" t="s">
        <v>7</v>
      </c>
      <c r="E84" s="4">
        <v>0</v>
      </c>
      <c r="F84" s="4">
        <v>0</v>
      </c>
      <c r="G84" s="4">
        <v>0</v>
      </c>
      <c r="H84" s="4">
        <v>0</v>
      </c>
      <c r="I84" s="4">
        <f t="shared" ref="I84:M84" si="44">I68+I73</f>
        <v>0</v>
      </c>
      <c r="J84" s="4">
        <f t="shared" si="44"/>
        <v>0</v>
      </c>
      <c r="K84" s="4">
        <f t="shared" si="44"/>
        <v>0</v>
      </c>
      <c r="L84" s="4">
        <f t="shared" si="44"/>
        <v>0</v>
      </c>
      <c r="M84" s="4">
        <f t="shared" si="44"/>
        <v>0</v>
      </c>
    </row>
    <row r="85" spans="1:13" ht="28.5" customHeight="1" x14ac:dyDescent="0.3">
      <c r="A85" s="31"/>
      <c r="B85" s="34"/>
      <c r="C85" s="36"/>
      <c r="D85" s="3" t="s">
        <v>8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 ht="26.4" x14ac:dyDescent="0.3">
      <c r="A86" s="32"/>
      <c r="B86" s="35"/>
      <c r="C86" s="36"/>
      <c r="D86" s="3" t="s">
        <v>9</v>
      </c>
      <c r="E86" s="4">
        <f>E70+E75</f>
        <v>0</v>
      </c>
      <c r="F86" s="4">
        <f t="shared" ref="F86:M86" si="45">F70+F75</f>
        <v>0</v>
      </c>
      <c r="G86" s="4">
        <f t="shared" si="45"/>
        <v>0</v>
      </c>
      <c r="H86" s="4">
        <f t="shared" si="45"/>
        <v>0</v>
      </c>
      <c r="I86" s="4">
        <f t="shared" si="45"/>
        <v>0</v>
      </c>
      <c r="J86" s="4">
        <f t="shared" si="45"/>
        <v>0</v>
      </c>
      <c r="K86" s="4">
        <f t="shared" si="45"/>
        <v>0</v>
      </c>
      <c r="L86" s="4">
        <f t="shared" si="45"/>
        <v>0</v>
      </c>
      <c r="M86" s="4">
        <f t="shared" si="45"/>
        <v>0</v>
      </c>
    </row>
    <row r="87" spans="1:13" ht="30.75" customHeight="1" x14ac:dyDescent="0.3">
      <c r="A87" s="30"/>
      <c r="B87" s="33" t="s">
        <v>16</v>
      </c>
      <c r="C87" s="36"/>
      <c r="D87" s="3" t="s">
        <v>3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</row>
    <row r="88" spans="1:13" ht="21.75" customHeight="1" x14ac:dyDescent="0.3">
      <c r="A88" s="31"/>
      <c r="B88" s="34"/>
      <c r="C88" s="36"/>
      <c r="D88" s="3" t="s">
        <v>6</v>
      </c>
      <c r="E88" s="4">
        <f>E72+E77</f>
        <v>0</v>
      </c>
      <c r="F88" s="4">
        <f t="shared" ref="F88:M88" si="46">F72+F77</f>
        <v>0</v>
      </c>
      <c r="G88" s="4">
        <f t="shared" si="46"/>
        <v>0</v>
      </c>
      <c r="H88" s="4">
        <f t="shared" si="46"/>
        <v>0</v>
      </c>
      <c r="I88" s="4">
        <f t="shared" si="46"/>
        <v>0</v>
      </c>
      <c r="J88" s="4">
        <f t="shared" si="46"/>
        <v>0</v>
      </c>
      <c r="K88" s="4">
        <f t="shared" si="46"/>
        <v>0</v>
      </c>
      <c r="L88" s="4">
        <f t="shared" si="46"/>
        <v>0</v>
      </c>
      <c r="M88" s="4">
        <f t="shared" si="46"/>
        <v>0</v>
      </c>
    </row>
    <row r="89" spans="1:13" ht="30" customHeight="1" x14ac:dyDescent="0.3">
      <c r="A89" s="31"/>
      <c r="B89" s="34"/>
      <c r="C89" s="36"/>
      <c r="D89" s="3" t="s">
        <v>7</v>
      </c>
      <c r="E89" s="4">
        <f>E73+E78</f>
        <v>0</v>
      </c>
      <c r="F89" s="4">
        <f t="shared" ref="F89:M89" si="47">F73+F78</f>
        <v>0</v>
      </c>
      <c r="G89" s="4">
        <f t="shared" si="47"/>
        <v>0</v>
      </c>
      <c r="H89" s="4">
        <f t="shared" si="47"/>
        <v>0</v>
      </c>
      <c r="I89" s="4">
        <f t="shared" si="47"/>
        <v>0</v>
      </c>
      <c r="J89" s="4">
        <f t="shared" si="47"/>
        <v>0</v>
      </c>
      <c r="K89" s="4">
        <f t="shared" si="47"/>
        <v>0</v>
      </c>
      <c r="L89" s="4">
        <f t="shared" si="47"/>
        <v>0</v>
      </c>
      <c r="M89" s="4">
        <f t="shared" si="47"/>
        <v>0</v>
      </c>
    </row>
    <row r="90" spans="1:13" ht="28.5" customHeight="1" x14ac:dyDescent="0.3">
      <c r="A90" s="31"/>
      <c r="B90" s="34"/>
      <c r="C90" s="36"/>
      <c r="D90" s="3" t="s">
        <v>8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</row>
    <row r="91" spans="1:13" ht="26.4" x14ac:dyDescent="0.3">
      <c r="A91" s="32"/>
      <c r="B91" s="35"/>
      <c r="C91" s="36"/>
      <c r="D91" s="3" t="s">
        <v>9</v>
      </c>
      <c r="E91" s="4">
        <f>E75+E80</f>
        <v>0</v>
      </c>
      <c r="F91" s="4">
        <f t="shared" ref="F91:M91" si="48">F75+F80</f>
        <v>0</v>
      </c>
      <c r="G91" s="4">
        <f t="shared" si="48"/>
        <v>0</v>
      </c>
      <c r="H91" s="4">
        <f t="shared" si="48"/>
        <v>0</v>
      </c>
      <c r="I91" s="4">
        <f t="shared" si="48"/>
        <v>0</v>
      </c>
      <c r="J91" s="4">
        <f t="shared" si="48"/>
        <v>0</v>
      </c>
      <c r="K91" s="4">
        <f t="shared" si="48"/>
        <v>0</v>
      </c>
      <c r="L91" s="4">
        <f t="shared" si="48"/>
        <v>0</v>
      </c>
      <c r="M91" s="4">
        <f t="shared" si="48"/>
        <v>0</v>
      </c>
    </row>
    <row r="92" spans="1:13" ht="30.75" customHeight="1" x14ac:dyDescent="0.3">
      <c r="A92" s="30"/>
      <c r="B92" s="33" t="s">
        <v>5</v>
      </c>
      <c r="C92" s="36"/>
      <c r="D92" s="3" t="s">
        <v>3</v>
      </c>
      <c r="E92" s="4">
        <f>E98</f>
        <v>2563582264.29</v>
      </c>
      <c r="F92" s="4">
        <f t="shared" ref="F92:M92" si="49">F98</f>
        <v>611768103.53999996</v>
      </c>
      <c r="G92" s="4">
        <f t="shared" si="49"/>
        <v>582928478.25</v>
      </c>
      <c r="H92" s="4">
        <f t="shared" si="49"/>
        <v>582928478.25</v>
      </c>
      <c r="I92" s="4">
        <f t="shared" si="49"/>
        <v>87328578.25</v>
      </c>
      <c r="J92" s="4">
        <f t="shared" si="49"/>
        <v>87328578.25</v>
      </c>
      <c r="K92" s="4">
        <f t="shared" si="49"/>
        <v>87328578.25</v>
      </c>
      <c r="L92" s="4">
        <f t="shared" si="49"/>
        <v>87328578.25</v>
      </c>
      <c r="M92" s="4">
        <f t="shared" si="49"/>
        <v>436642891.25</v>
      </c>
    </row>
    <row r="93" spans="1:13" ht="21.75" customHeight="1" x14ac:dyDescent="0.3">
      <c r="A93" s="31"/>
      <c r="B93" s="34"/>
      <c r="C93" s="36"/>
      <c r="D93" s="3" t="s">
        <v>6</v>
      </c>
      <c r="E93" s="4">
        <f t="shared" ref="E93:M93" si="50">E77+E82</f>
        <v>0</v>
      </c>
      <c r="F93" s="4">
        <f t="shared" si="50"/>
        <v>0</v>
      </c>
      <c r="G93" s="4">
        <f t="shared" si="50"/>
        <v>0</v>
      </c>
      <c r="H93" s="4">
        <f t="shared" si="50"/>
        <v>0</v>
      </c>
      <c r="I93" s="4">
        <f t="shared" si="50"/>
        <v>0</v>
      </c>
      <c r="J93" s="4">
        <f t="shared" si="50"/>
        <v>0</v>
      </c>
      <c r="K93" s="4">
        <f t="shared" si="50"/>
        <v>0</v>
      </c>
      <c r="L93" s="4">
        <f t="shared" si="50"/>
        <v>0</v>
      </c>
      <c r="M93" s="4">
        <f t="shared" si="50"/>
        <v>0</v>
      </c>
    </row>
    <row r="94" spans="1:13" ht="30" customHeight="1" x14ac:dyDescent="0.3">
      <c r="A94" s="31"/>
      <c r="B94" s="34"/>
      <c r="C94" s="36"/>
      <c r="D94" s="3" t="s">
        <v>7</v>
      </c>
      <c r="E94" s="4">
        <f>E100</f>
        <v>1482893700</v>
      </c>
      <c r="F94" s="4">
        <f t="shared" ref="F94:M94" si="51">F100</f>
        <v>491943900</v>
      </c>
      <c r="G94" s="4">
        <f t="shared" si="51"/>
        <v>495474900</v>
      </c>
      <c r="H94" s="4">
        <f t="shared" si="51"/>
        <v>495474900</v>
      </c>
      <c r="I94" s="4">
        <f t="shared" si="51"/>
        <v>0</v>
      </c>
      <c r="J94" s="4">
        <f t="shared" si="51"/>
        <v>0</v>
      </c>
      <c r="K94" s="4">
        <f t="shared" si="51"/>
        <v>0</v>
      </c>
      <c r="L94" s="4">
        <f t="shared" si="51"/>
        <v>0</v>
      </c>
      <c r="M94" s="4">
        <f t="shared" si="51"/>
        <v>0</v>
      </c>
    </row>
    <row r="95" spans="1:13" ht="28.5" customHeight="1" x14ac:dyDescent="0.3">
      <c r="A95" s="31"/>
      <c r="B95" s="34"/>
      <c r="C95" s="36"/>
      <c r="D95" s="3" t="s">
        <v>8</v>
      </c>
      <c r="E95" s="4">
        <f>E101</f>
        <v>1080688564.29</v>
      </c>
      <c r="F95" s="4">
        <f t="shared" ref="F95:M95" si="52">F101</f>
        <v>119824203.53999999</v>
      </c>
      <c r="G95" s="4">
        <f t="shared" si="52"/>
        <v>87453578.25</v>
      </c>
      <c r="H95" s="4">
        <f t="shared" si="52"/>
        <v>87453578.25</v>
      </c>
      <c r="I95" s="4">
        <f t="shared" si="52"/>
        <v>87328578.25</v>
      </c>
      <c r="J95" s="4">
        <f t="shared" si="52"/>
        <v>87328578.25</v>
      </c>
      <c r="K95" s="4">
        <f t="shared" si="52"/>
        <v>87328578.25</v>
      </c>
      <c r="L95" s="4">
        <f t="shared" si="52"/>
        <v>87328578.25</v>
      </c>
      <c r="M95" s="4">
        <f t="shared" si="52"/>
        <v>436642891.25</v>
      </c>
    </row>
    <row r="96" spans="1:13" ht="30" customHeight="1" x14ac:dyDescent="0.3">
      <c r="A96" s="32"/>
      <c r="B96" s="35"/>
      <c r="C96" s="36"/>
      <c r="D96" s="3" t="s">
        <v>9</v>
      </c>
      <c r="E96" s="4">
        <f t="shared" ref="E96:M96" si="53">E80+E85</f>
        <v>0</v>
      </c>
      <c r="F96" s="4">
        <f t="shared" si="53"/>
        <v>0</v>
      </c>
      <c r="G96" s="4">
        <f t="shared" si="53"/>
        <v>0</v>
      </c>
      <c r="H96" s="4">
        <f t="shared" si="53"/>
        <v>0</v>
      </c>
      <c r="I96" s="4">
        <f t="shared" si="53"/>
        <v>0</v>
      </c>
      <c r="J96" s="4">
        <f t="shared" si="53"/>
        <v>0</v>
      </c>
      <c r="K96" s="4">
        <f t="shared" si="53"/>
        <v>0</v>
      </c>
      <c r="L96" s="4">
        <f t="shared" si="53"/>
        <v>0</v>
      </c>
      <c r="M96" s="4">
        <f t="shared" si="53"/>
        <v>0</v>
      </c>
    </row>
    <row r="97" spans="1:13" x14ac:dyDescent="0.3">
      <c r="A97" s="7"/>
      <c r="B97" s="8" t="s">
        <v>13</v>
      </c>
      <c r="C97" s="2"/>
      <c r="D97" s="3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/>
      <c r="L97" s="4">
        <v>0</v>
      </c>
      <c r="M97" s="4">
        <v>0</v>
      </c>
    </row>
    <row r="98" spans="1:13" ht="30.75" customHeight="1" x14ac:dyDescent="0.3">
      <c r="A98" s="30"/>
      <c r="B98" s="33" t="s">
        <v>28</v>
      </c>
      <c r="C98" s="36"/>
      <c r="D98" s="3" t="s">
        <v>3</v>
      </c>
      <c r="E98" s="4">
        <f>E99+E100+E101+E102</f>
        <v>2563582264.29</v>
      </c>
      <c r="F98" s="4">
        <f t="shared" ref="F98:M98" si="54">F66</f>
        <v>611768103.53999996</v>
      </c>
      <c r="G98" s="4">
        <f t="shared" si="54"/>
        <v>582928478.25</v>
      </c>
      <c r="H98" s="4">
        <f t="shared" si="54"/>
        <v>582928478.25</v>
      </c>
      <c r="I98" s="4">
        <f t="shared" si="54"/>
        <v>87328578.25</v>
      </c>
      <c r="J98" s="4">
        <f t="shared" si="54"/>
        <v>87328578.25</v>
      </c>
      <c r="K98" s="4">
        <f t="shared" si="54"/>
        <v>87328578.25</v>
      </c>
      <c r="L98" s="4">
        <f t="shared" si="54"/>
        <v>87328578.25</v>
      </c>
      <c r="M98" s="4">
        <f t="shared" si="54"/>
        <v>436642891.25</v>
      </c>
    </row>
    <row r="99" spans="1:13" ht="21.75" customHeight="1" x14ac:dyDescent="0.3">
      <c r="A99" s="31"/>
      <c r="B99" s="34"/>
      <c r="C99" s="36"/>
      <c r="D99" s="3" t="s">
        <v>6</v>
      </c>
      <c r="E99" s="4">
        <f>SUM(F99:M99)</f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</row>
    <row r="100" spans="1:13" ht="30" customHeight="1" x14ac:dyDescent="0.3">
      <c r="A100" s="31"/>
      <c r="B100" s="34"/>
      <c r="C100" s="36"/>
      <c r="D100" s="3" t="s">
        <v>7</v>
      </c>
      <c r="E100" s="4">
        <f>SUM(F100:M100)</f>
        <v>1482893700</v>
      </c>
      <c r="F100" s="4">
        <f t="shared" ref="F100:M101" si="55">F68</f>
        <v>491943900</v>
      </c>
      <c r="G100" s="4">
        <f t="shared" si="55"/>
        <v>495474900</v>
      </c>
      <c r="H100" s="4">
        <f t="shared" si="55"/>
        <v>495474900</v>
      </c>
      <c r="I100" s="4">
        <f t="shared" si="55"/>
        <v>0</v>
      </c>
      <c r="J100" s="4">
        <f t="shared" si="55"/>
        <v>0</v>
      </c>
      <c r="K100" s="4">
        <f t="shared" si="55"/>
        <v>0</v>
      </c>
      <c r="L100" s="4">
        <f t="shared" si="55"/>
        <v>0</v>
      </c>
      <c r="M100" s="4">
        <f t="shared" si="55"/>
        <v>0</v>
      </c>
    </row>
    <row r="101" spans="1:13" ht="28.5" customHeight="1" x14ac:dyDescent="0.3">
      <c r="A101" s="31"/>
      <c r="B101" s="34"/>
      <c r="C101" s="36"/>
      <c r="D101" s="3" t="s">
        <v>8</v>
      </c>
      <c r="E101" s="4">
        <f>SUM(F101:M101)</f>
        <v>1080688564.29</v>
      </c>
      <c r="F101" s="4">
        <f t="shared" si="55"/>
        <v>119824203.53999999</v>
      </c>
      <c r="G101" s="4">
        <f t="shared" si="55"/>
        <v>87453578.25</v>
      </c>
      <c r="H101" s="4">
        <f t="shared" si="55"/>
        <v>87453578.25</v>
      </c>
      <c r="I101" s="4">
        <f t="shared" si="55"/>
        <v>87328578.25</v>
      </c>
      <c r="J101" s="4">
        <f t="shared" si="55"/>
        <v>87328578.25</v>
      </c>
      <c r="K101" s="4">
        <f t="shared" si="55"/>
        <v>87328578.25</v>
      </c>
      <c r="L101" s="4">
        <f t="shared" si="55"/>
        <v>87328578.25</v>
      </c>
      <c r="M101" s="4">
        <f t="shared" si="55"/>
        <v>436642891.25</v>
      </c>
    </row>
    <row r="102" spans="1:13" ht="32.25" customHeight="1" x14ac:dyDescent="0.3">
      <c r="A102" s="32"/>
      <c r="B102" s="35"/>
      <c r="C102" s="36"/>
      <c r="D102" s="3" t="s">
        <v>9</v>
      </c>
      <c r="E102" s="4">
        <f t="shared" ref="E102:M102" si="56">E86+E91</f>
        <v>0</v>
      </c>
      <c r="F102" s="4">
        <f t="shared" si="56"/>
        <v>0</v>
      </c>
      <c r="G102" s="4">
        <f t="shared" si="56"/>
        <v>0</v>
      </c>
      <c r="H102" s="4">
        <f t="shared" si="56"/>
        <v>0</v>
      </c>
      <c r="I102" s="4">
        <f t="shared" si="56"/>
        <v>0</v>
      </c>
      <c r="J102" s="4">
        <f t="shared" si="56"/>
        <v>0</v>
      </c>
      <c r="K102" s="4">
        <f t="shared" si="56"/>
        <v>0</v>
      </c>
      <c r="L102" s="4">
        <f t="shared" si="56"/>
        <v>0</v>
      </c>
      <c r="M102" s="4">
        <f t="shared" si="56"/>
        <v>0</v>
      </c>
    </row>
    <row r="103" spans="1:13" ht="30.75" customHeight="1" x14ac:dyDescent="0.3">
      <c r="A103" s="30"/>
      <c r="B103" s="33" t="s">
        <v>29</v>
      </c>
      <c r="C103" s="36"/>
      <c r="D103" s="3" t="s">
        <v>3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</row>
    <row r="104" spans="1:13" ht="21.75" customHeight="1" x14ac:dyDescent="0.3">
      <c r="A104" s="31"/>
      <c r="B104" s="34"/>
      <c r="C104" s="36"/>
      <c r="D104" s="3" t="s">
        <v>6</v>
      </c>
      <c r="E104" s="4">
        <f t="shared" ref="E104:M104" si="57">E88+E93</f>
        <v>0</v>
      </c>
      <c r="F104" s="4">
        <f t="shared" si="57"/>
        <v>0</v>
      </c>
      <c r="G104" s="4">
        <f t="shared" si="57"/>
        <v>0</v>
      </c>
      <c r="H104" s="4">
        <f t="shared" si="57"/>
        <v>0</v>
      </c>
      <c r="I104" s="4">
        <f t="shared" si="57"/>
        <v>0</v>
      </c>
      <c r="J104" s="4">
        <f t="shared" si="57"/>
        <v>0</v>
      </c>
      <c r="K104" s="4">
        <f t="shared" si="57"/>
        <v>0</v>
      </c>
      <c r="L104" s="4">
        <f t="shared" si="57"/>
        <v>0</v>
      </c>
      <c r="M104" s="4">
        <f t="shared" si="57"/>
        <v>0</v>
      </c>
    </row>
    <row r="105" spans="1:13" ht="30" customHeight="1" x14ac:dyDescent="0.3">
      <c r="A105" s="31"/>
      <c r="B105" s="34"/>
      <c r="C105" s="36"/>
      <c r="D105" s="3" t="s">
        <v>7</v>
      </c>
      <c r="E105" s="4">
        <v>0</v>
      </c>
      <c r="F105" s="4">
        <v>0</v>
      </c>
      <c r="G105" s="4">
        <v>0</v>
      </c>
      <c r="H105" s="4">
        <v>0</v>
      </c>
      <c r="I105" s="4">
        <f>I89+I94</f>
        <v>0</v>
      </c>
      <c r="J105" s="4">
        <f>J89+J94</f>
        <v>0</v>
      </c>
      <c r="K105" s="4">
        <f>K89+K94</f>
        <v>0</v>
      </c>
      <c r="L105" s="4">
        <f>L89+L94</f>
        <v>0</v>
      </c>
      <c r="M105" s="4">
        <f>M89+M94</f>
        <v>0</v>
      </c>
    </row>
    <row r="106" spans="1:13" ht="28.5" customHeight="1" x14ac:dyDescent="0.3">
      <c r="A106" s="31"/>
      <c r="B106" s="34"/>
      <c r="C106" s="36"/>
      <c r="D106" s="3" t="s">
        <v>8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</row>
    <row r="107" spans="1:13" ht="26.4" x14ac:dyDescent="0.3">
      <c r="A107" s="32"/>
      <c r="B107" s="35"/>
      <c r="C107" s="36"/>
      <c r="D107" s="3" t="s">
        <v>9</v>
      </c>
      <c r="E107" s="4">
        <f t="shared" ref="E107:M107" si="58">E91+E96</f>
        <v>0</v>
      </c>
      <c r="F107" s="4">
        <f t="shared" si="58"/>
        <v>0</v>
      </c>
      <c r="G107" s="4">
        <f t="shared" si="58"/>
        <v>0</v>
      </c>
      <c r="H107" s="4">
        <f t="shared" si="58"/>
        <v>0</v>
      </c>
      <c r="I107" s="4">
        <f t="shared" si="58"/>
        <v>0</v>
      </c>
      <c r="J107" s="4">
        <f t="shared" si="58"/>
        <v>0</v>
      </c>
      <c r="K107" s="4">
        <f t="shared" si="58"/>
        <v>0</v>
      </c>
      <c r="L107" s="4">
        <f t="shared" si="58"/>
        <v>0</v>
      </c>
      <c r="M107" s="4">
        <f t="shared" si="58"/>
        <v>0</v>
      </c>
    </row>
    <row r="108" spans="1:13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x14ac:dyDescent="0.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x14ac:dyDescent="0.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x14ac:dyDescent="0.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x14ac:dyDescent="0.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x14ac:dyDescent="0.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x14ac:dyDescent="0.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x14ac:dyDescent="0.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x14ac:dyDescent="0.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x14ac:dyDescent="0.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x14ac:dyDescent="0.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x14ac:dyDescent="0.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x14ac:dyDescent="0.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x14ac:dyDescent="0.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x14ac:dyDescent="0.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x14ac:dyDescent="0.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x14ac:dyDescent="0.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x14ac:dyDescent="0.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x14ac:dyDescent="0.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x14ac:dyDescent="0.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x14ac:dyDescent="0.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x14ac:dyDescent="0.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x14ac:dyDescent="0.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x14ac:dyDescent="0.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</sheetData>
  <mergeCells count="72">
    <mergeCell ref="A61:A65"/>
    <mergeCell ref="B32:B36"/>
    <mergeCell ref="C32:C36"/>
    <mergeCell ref="A32:A36"/>
    <mergeCell ref="A37:M37"/>
    <mergeCell ref="A43:M43"/>
    <mergeCell ref="B38:B42"/>
    <mergeCell ref="C38:C42"/>
    <mergeCell ref="A38:A42"/>
    <mergeCell ref="A44:A48"/>
    <mergeCell ref="B44:B48"/>
    <mergeCell ref="C44:C48"/>
    <mergeCell ref="A50:A54"/>
    <mergeCell ref="B50:B54"/>
    <mergeCell ref="A25:M25"/>
    <mergeCell ref="B26:B30"/>
    <mergeCell ref="C26:C30"/>
    <mergeCell ref="A26:A30"/>
    <mergeCell ref="A31:M31"/>
    <mergeCell ref="A19:M19"/>
    <mergeCell ref="B20:B24"/>
    <mergeCell ref="A20:A24"/>
    <mergeCell ref="C14:C18"/>
    <mergeCell ref="C20:C24"/>
    <mergeCell ref="L6:M6"/>
    <mergeCell ref="A66:A70"/>
    <mergeCell ref="E9:M9"/>
    <mergeCell ref="F10:M10"/>
    <mergeCell ref="A7:M7"/>
    <mergeCell ref="B66:B70"/>
    <mergeCell ref="C66:C70"/>
    <mergeCell ref="I6:K6"/>
    <mergeCell ref="B9:B11"/>
    <mergeCell ref="A9:A11"/>
    <mergeCell ref="C9:C11"/>
    <mergeCell ref="D9:D11"/>
    <mergeCell ref="E10:E11"/>
    <mergeCell ref="A13:M13"/>
    <mergeCell ref="B14:B18"/>
    <mergeCell ref="A14:A18"/>
    <mergeCell ref="B87:B91"/>
    <mergeCell ref="C87:C91"/>
    <mergeCell ref="C50:C54"/>
    <mergeCell ref="A49:M49"/>
    <mergeCell ref="A55:M55"/>
    <mergeCell ref="B56:B60"/>
    <mergeCell ref="C56:C60"/>
    <mergeCell ref="A56:A60"/>
    <mergeCell ref="A77:A81"/>
    <mergeCell ref="B77:B81"/>
    <mergeCell ref="C77:C81"/>
    <mergeCell ref="A71:A75"/>
    <mergeCell ref="B71:B75"/>
    <mergeCell ref="C71:C75"/>
    <mergeCell ref="B61:B65"/>
    <mergeCell ref="C61:C65"/>
    <mergeCell ref="L2:M2"/>
    <mergeCell ref="K3:M3"/>
    <mergeCell ref="L4:M4"/>
    <mergeCell ref="A103:A107"/>
    <mergeCell ref="B103:B107"/>
    <mergeCell ref="C103:C107"/>
    <mergeCell ref="A92:A96"/>
    <mergeCell ref="B92:B96"/>
    <mergeCell ref="C92:C96"/>
    <mergeCell ref="A98:A102"/>
    <mergeCell ref="B98:B102"/>
    <mergeCell ref="C98:C102"/>
    <mergeCell ref="A82:A86"/>
    <mergeCell ref="B82:B86"/>
    <mergeCell ref="C82:C86"/>
    <mergeCell ref="A87:A91"/>
  </mergeCells>
  <pageMargins left="0.70866141732283472" right="0.70866141732283472" top="0.74803149606299213" bottom="0.74803149606299213" header="0.31496062992125984" footer="0.31496062992125984"/>
  <pageSetup paperSize="9" scale="50" firstPageNumber="6" orientation="landscape" useFirstPageNumber="1" r:id="rId1"/>
  <headerFooter>
    <oddHeader>&amp;C &amp;P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O8gNLtde/x5hnFgjWNS7U+vpGT9w13aWfXE0FF9s3eI=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sEOSup3P8f8Gv7FGJ0gzasLfMf0khf8B1pcSJLdMz0g=</DigestValue>
    </Reference>
  </SignedInfo>
  <SignatureValue>2y6NmO4eScGPLiUy1e5B5rw22pxsDh7ummNrhFdZGNxb1EtGVLPbnm1b4Ai4HBmm
32+JsPuSCfDvP8QRa0HQMA==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RUGEfrf7IHvlTuvzgl8rpuiEm4M=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sharedStrings.xml?ContentType=application/vnd.openxmlformats-officedocument.spreadsheetml.sharedStrings+xml">
        <DigestMethod Algorithm="http://www.w3.org/2000/09/xmldsig#sha1"/>
        <DigestValue>9n5Q+PRhVjpOibEicHiGdGT4zxE=
</DigestValue>
      </Reference>
      <Reference URI="/xl/worksheets/sheet1.xml?ContentType=application/vnd.openxmlformats-officedocument.spreadsheetml.worksheet+xml">
        <DigestMethod Algorithm="http://www.w3.org/2000/09/xmldsig#sha1"/>
        <DigestValue>kkeTbywaUiOfafykrwuxPXSJUyM=
</DigestValue>
      </Reference>
      <Reference URI="/xl/calcChain.xml?ContentType=application/vnd.openxmlformats-officedocument.spreadsheetml.calcChain+xml">
        <DigestMethod Algorithm="http://www.w3.org/2000/09/xmldsig#sha1"/>
        <DigestValue>mSterJOtibaxTRaNmqkSVX1KRGs=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sheets/sheet2.xml?ContentType=application/vnd.openxmlformats-officedocument.spreadsheetml.worksheet+xml">
        <DigestMethod Algorithm="http://www.w3.org/2000/09/xmldsig#sha1"/>
        <DigestValue>JwUtqAk6019k1mjXR4AqFqUd6aw=
</DigestValue>
      </Reference>
      <Reference URI="/xl/styles.xml?ContentType=application/vnd.openxmlformats-officedocument.spreadsheetml.styles+xml">
        <DigestMethod Algorithm="http://www.w3.org/2000/09/xmldsig#sha1"/>
        <DigestValue>53O+Etq7mqJ+BRcsfr1CuiX6lzA=
</DigestValue>
      </Reference>
      <Reference URI="/xl/workbook.xml?ContentType=application/vnd.openxmlformats-officedocument.spreadsheetml.sheet.main+xml">
        <DigestMethod Algorithm="http://www.w3.org/2000/09/xmldsig#sha1"/>
        <DigestValue>dV9BPOIuhLs7+oUsMURqzHg2KAA=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
</DigestValue>
      </Reference>
    </Manifest>
    <SignatureProperties>
      <SignatureProperty Id="idSignatureTime" Target="#idPackageSignature">
        <mdssi:SignatureTime>
          <mdssi:Format>YYYY-MM-DDThh:mm:ssTZD</mdssi:Format>
          <mdssi:Value>2020-01-13T09:28:21Z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2020-01-13T09:28:21Z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 1</vt:lpstr>
      <vt:lpstr>таб 2</vt:lpstr>
      <vt:lpstr>'таб 2'!Заголовки_для_печати</vt:lpstr>
      <vt:lpstr>'таб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2020-01-13T09:28:21Z</dcterms:modified>
</cp:coreProperties>
</file>