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20520" windowHeight="11640"/>
  </bookViews>
  <sheets>
    <sheet name="1-2018" sheetId="6" r:id="rId1"/>
  </sheets>
  <definedNames>
    <definedName name="__bookmark_1">#REF!</definedName>
    <definedName name="__bookmark_2">#REF!</definedName>
    <definedName name="__bookmark_3">#REF!</definedName>
    <definedName name="__bookmark_4">#REF!</definedName>
    <definedName name="__bookmark_5">#REF!</definedName>
    <definedName name="_xlnm._FilterDatabase" localSheetId="0" hidden="1">'1-2018'!$A$7:$E$251</definedName>
    <definedName name="_xlnm.Print_Titles" localSheetId="0">'1-2018'!$7:$7</definedName>
  </definedNames>
  <calcPr calcId="144525"/>
</workbook>
</file>

<file path=xl/calcChain.xml><?xml version="1.0" encoding="utf-8"?>
<calcChain xmlns="http://schemas.openxmlformats.org/spreadsheetml/2006/main">
  <c r="E227" i="6" l="1"/>
  <c r="E81" i="6"/>
  <c r="E77" i="6"/>
  <c r="E41" i="6"/>
  <c r="C217" i="6" l="1"/>
  <c r="D217" i="6"/>
  <c r="D215" i="6"/>
  <c r="C215" i="6"/>
  <c r="D211" i="6"/>
  <c r="D210" i="6" s="1"/>
  <c r="D206" i="6"/>
  <c r="C206" i="6"/>
  <c r="C205" i="6" s="1"/>
  <c r="D201" i="6"/>
  <c r="C201" i="6"/>
  <c r="C200" i="6" s="1"/>
  <c r="D194" i="6"/>
  <c r="C194" i="6"/>
  <c r="C193" i="6" s="1"/>
  <c r="E171" i="6"/>
  <c r="D170" i="6"/>
  <c r="C170" i="6"/>
  <c r="C166" i="6"/>
  <c r="C157" i="6"/>
  <c r="E144" i="6"/>
  <c r="D143" i="6"/>
  <c r="D142" i="6" s="1"/>
  <c r="D141" i="6" s="1"/>
  <c r="D140" i="6" s="1"/>
  <c r="D139" i="6" s="1"/>
  <c r="D138" i="6" s="1"/>
  <c r="C143" i="6"/>
  <c r="C142" i="6" s="1"/>
  <c r="C141" i="6" s="1"/>
  <c r="C140" i="6" s="1"/>
  <c r="C139" i="6" s="1"/>
  <c r="C138" i="6" s="1"/>
  <c r="E135" i="6"/>
  <c r="D134" i="6"/>
  <c r="D133" i="6" s="1"/>
  <c r="C134" i="6"/>
  <c r="C133" i="6" s="1"/>
  <c r="E132" i="6"/>
  <c r="D131" i="6"/>
  <c r="D130" i="6" s="1"/>
  <c r="C131" i="6"/>
  <c r="C130" i="6" s="1"/>
  <c r="D88" i="6"/>
  <c r="C97" i="6"/>
  <c r="E91" i="6"/>
  <c r="D90" i="6"/>
  <c r="C90" i="6"/>
  <c r="D80" i="6"/>
  <c r="C80" i="6"/>
  <c r="C79" i="6" s="1"/>
  <c r="C78" i="6" s="1"/>
  <c r="D76" i="6"/>
  <c r="C76" i="6"/>
  <c r="C75" i="6" s="1"/>
  <c r="C74" i="6" s="1"/>
  <c r="E72" i="6"/>
  <c r="D40" i="6"/>
  <c r="C40" i="6"/>
  <c r="D75" i="6" l="1"/>
  <c r="E76" i="6"/>
  <c r="E40" i="6"/>
  <c r="D200" i="6"/>
  <c r="E201" i="6"/>
  <c r="C214" i="6"/>
  <c r="C213" i="6" s="1"/>
  <c r="E215" i="6"/>
  <c r="D79" i="6"/>
  <c r="E80" i="6"/>
  <c r="D193" i="6"/>
  <c r="E194" i="6"/>
  <c r="D205" i="6"/>
  <c r="E206" i="6"/>
  <c r="E217" i="6"/>
  <c r="E170" i="6"/>
  <c r="D214" i="6"/>
  <c r="D213" i="6" s="1"/>
  <c r="E138" i="6"/>
  <c r="E140" i="6"/>
  <c r="E139" i="6"/>
  <c r="E143" i="6"/>
  <c r="E142" i="6"/>
  <c r="E141" i="6"/>
  <c r="E133" i="6"/>
  <c r="E134" i="6"/>
  <c r="E130" i="6"/>
  <c r="E131" i="6"/>
  <c r="E90" i="6"/>
  <c r="C73" i="6"/>
  <c r="D78" i="6" l="1"/>
  <c r="E78" i="6" s="1"/>
  <c r="E79" i="6"/>
  <c r="D74" i="6"/>
  <c r="E75" i="6"/>
  <c r="E250" i="6"/>
  <c r="D249" i="6"/>
  <c r="D248" i="6" s="1"/>
  <c r="D247" i="6" s="1"/>
  <c r="C249" i="6"/>
  <c r="E244" i="6"/>
  <c r="D243" i="6"/>
  <c r="D242" i="6" s="1"/>
  <c r="D241" i="6" s="1"/>
  <c r="C243" i="6"/>
  <c r="E239" i="6"/>
  <c r="D238" i="6"/>
  <c r="C238" i="6"/>
  <c r="E74" i="6" l="1"/>
  <c r="D73" i="6"/>
  <c r="E73" i="6" s="1"/>
  <c r="E238" i="6"/>
  <c r="E249" i="6"/>
  <c r="D237" i="6"/>
  <c r="C237" i="6" s="1"/>
  <c r="E243" i="6"/>
  <c r="D240" i="6"/>
  <c r="C242" i="6"/>
  <c r="E242" i="6" s="1"/>
  <c r="D246" i="6"/>
  <c r="C248" i="6"/>
  <c r="E248" i="6" s="1"/>
  <c r="E233" i="6"/>
  <c r="D232" i="6"/>
  <c r="C232" i="6"/>
  <c r="E229" i="6"/>
  <c r="D228" i="6"/>
  <c r="C228" i="6"/>
  <c r="D226" i="6"/>
  <c r="C226" i="6"/>
  <c r="C225" i="6" s="1"/>
  <c r="E224" i="6"/>
  <c r="D223" i="6"/>
  <c r="C223" i="6"/>
  <c r="E218" i="6"/>
  <c r="E216" i="6"/>
  <c r="E212" i="6"/>
  <c r="D209" i="6"/>
  <c r="C211" i="6"/>
  <c r="C210" i="6" s="1"/>
  <c r="E208" i="6"/>
  <c r="E207" i="6"/>
  <c r="E204" i="6"/>
  <c r="E203" i="6"/>
  <c r="E202" i="6"/>
  <c r="E198" i="6"/>
  <c r="E197" i="6"/>
  <c r="E196" i="6"/>
  <c r="E195" i="6"/>
  <c r="E190" i="6"/>
  <c r="E189" i="6"/>
  <c r="E188" i="6"/>
  <c r="D187" i="6"/>
  <c r="C187" i="6"/>
  <c r="E186" i="6"/>
  <c r="E185" i="6"/>
  <c r="D184" i="6"/>
  <c r="C184" i="6"/>
  <c r="E183" i="6"/>
  <c r="E182" i="6"/>
  <c r="E181" i="6"/>
  <c r="D180" i="6"/>
  <c r="C180" i="6"/>
  <c r="E178" i="6"/>
  <c r="E177" i="6"/>
  <c r="D176" i="6"/>
  <c r="C176" i="6"/>
  <c r="E175" i="6"/>
  <c r="E174" i="6"/>
  <c r="E173" i="6"/>
  <c r="D172" i="6"/>
  <c r="C172" i="6"/>
  <c r="E169" i="6"/>
  <c r="E168" i="6"/>
  <c r="E167" i="6"/>
  <c r="D166" i="6"/>
  <c r="E163" i="6"/>
  <c r="D162" i="6"/>
  <c r="C162" i="6"/>
  <c r="E161" i="6"/>
  <c r="E159" i="6"/>
  <c r="E158" i="6"/>
  <c r="D157" i="6"/>
  <c r="E156" i="6"/>
  <c r="E155" i="6"/>
  <c r="E154" i="6"/>
  <c r="D153" i="6"/>
  <c r="C153" i="6"/>
  <c r="E152" i="6"/>
  <c r="E151" i="6"/>
  <c r="E150" i="6"/>
  <c r="D149" i="6"/>
  <c r="C149" i="6"/>
  <c r="C241" i="6" l="1"/>
  <c r="E241" i="6" s="1"/>
  <c r="C209" i="6"/>
  <c r="E209" i="6" s="1"/>
  <c r="E210" i="6"/>
  <c r="D225" i="6"/>
  <c r="E226" i="6"/>
  <c r="D165" i="6"/>
  <c r="C165" i="6"/>
  <c r="E172" i="6"/>
  <c r="E193" i="6"/>
  <c r="E153" i="6"/>
  <c r="E200" i="6"/>
  <c r="E214" i="6"/>
  <c r="D236" i="6"/>
  <c r="D235" i="6" s="1"/>
  <c r="E237" i="6"/>
  <c r="E228" i="6"/>
  <c r="C148" i="6"/>
  <c r="E157" i="6"/>
  <c r="E162" i="6"/>
  <c r="E205" i="6"/>
  <c r="E211" i="6"/>
  <c r="E223" i="6"/>
  <c r="E176" i="6"/>
  <c r="E180" i="6"/>
  <c r="E184" i="6"/>
  <c r="E232" i="6"/>
  <c r="E149" i="6"/>
  <c r="E166" i="6"/>
  <c r="C199" i="6"/>
  <c r="D222" i="6"/>
  <c r="D231" i="6"/>
  <c r="D230" i="6" s="1"/>
  <c r="C179" i="6"/>
  <c r="E187" i="6"/>
  <c r="C247" i="6"/>
  <c r="E247" i="6" s="1"/>
  <c r="D245" i="6"/>
  <c r="C236" i="6"/>
  <c r="D199" i="6"/>
  <c r="D148" i="6"/>
  <c r="D179" i="6"/>
  <c r="C240" i="6"/>
  <c r="E240" i="6" s="1"/>
  <c r="D192" i="6"/>
  <c r="E137" i="6"/>
  <c r="D136" i="6"/>
  <c r="D129" i="6" s="1"/>
  <c r="C136" i="6"/>
  <c r="C129" i="6" s="1"/>
  <c r="E126" i="6"/>
  <c r="E125" i="6"/>
  <c r="E124" i="6"/>
  <c r="E123" i="6"/>
  <c r="D122" i="6"/>
  <c r="D121" i="6" s="1"/>
  <c r="D120" i="6" s="1"/>
  <c r="C122" i="6"/>
  <c r="E118" i="6"/>
  <c r="D117" i="6"/>
  <c r="D116" i="6" s="1"/>
  <c r="C117" i="6"/>
  <c r="E114" i="6"/>
  <c r="D113" i="6"/>
  <c r="C113" i="6"/>
  <c r="E112" i="6"/>
  <c r="D111" i="6"/>
  <c r="C111" i="6"/>
  <c r="E109" i="6"/>
  <c r="E108" i="6"/>
  <c r="D107" i="6"/>
  <c r="C107" i="6"/>
  <c r="E105" i="6"/>
  <c r="D104" i="6"/>
  <c r="D103" i="6" s="1"/>
  <c r="C104" i="6"/>
  <c r="C103" i="6" s="1"/>
  <c r="E101" i="6"/>
  <c r="E100" i="6"/>
  <c r="E99" i="6"/>
  <c r="E98" i="6"/>
  <c r="D97" i="6"/>
  <c r="E95" i="6"/>
  <c r="D94" i="6"/>
  <c r="C94" i="6"/>
  <c r="E93" i="6"/>
  <c r="D92" i="6"/>
  <c r="C92" i="6"/>
  <c r="E89" i="6"/>
  <c r="C88" i="6"/>
  <c r="E87" i="6"/>
  <c r="D86" i="6"/>
  <c r="C86" i="6"/>
  <c r="D221" i="6" l="1"/>
  <c r="C85" i="6"/>
  <c r="D85" i="6"/>
  <c r="E111" i="6"/>
  <c r="E88" i="6"/>
  <c r="E236" i="6"/>
  <c r="E179" i="6"/>
  <c r="C164" i="6"/>
  <c r="D110" i="6"/>
  <c r="C116" i="6"/>
  <c r="E116" i="6" s="1"/>
  <c r="C246" i="6"/>
  <c r="E213" i="6"/>
  <c r="E94" i="6"/>
  <c r="E107" i="6"/>
  <c r="C110" i="6"/>
  <c r="E113" i="6"/>
  <c r="E117" i="6"/>
  <c r="E122" i="6"/>
  <c r="C222" i="6"/>
  <c r="D106" i="6"/>
  <c r="C106" i="6" s="1"/>
  <c r="E86" i="6"/>
  <c r="E97" i="6"/>
  <c r="E199" i="6"/>
  <c r="C231" i="6"/>
  <c r="E231" i="6" s="1"/>
  <c r="E92" i="6"/>
  <c r="E136" i="6"/>
  <c r="E103" i="6"/>
  <c r="C192" i="6"/>
  <c r="C191" i="6" s="1"/>
  <c r="D191" i="6"/>
  <c r="E165" i="6"/>
  <c r="D164" i="6"/>
  <c r="C235" i="6"/>
  <c r="E235" i="6" s="1"/>
  <c r="D234" i="6"/>
  <c r="E104" i="6"/>
  <c r="D115" i="6"/>
  <c r="D119" i="6"/>
  <c r="C121" i="6"/>
  <c r="E121" i="6" s="1"/>
  <c r="D96" i="6"/>
  <c r="E148" i="6"/>
  <c r="D147" i="6"/>
  <c r="E71" i="6"/>
  <c r="E70" i="6"/>
  <c r="D69" i="6"/>
  <c r="C69" i="6"/>
  <c r="E68" i="6"/>
  <c r="D67" i="6"/>
  <c r="C67" i="6"/>
  <c r="E62" i="6"/>
  <c r="D61" i="6"/>
  <c r="C61" i="6"/>
  <c r="E60" i="6"/>
  <c r="D59" i="6"/>
  <c r="C59" i="6"/>
  <c r="E58" i="6"/>
  <c r="D57" i="6"/>
  <c r="C57" i="6"/>
  <c r="E56" i="6"/>
  <c r="D55" i="6"/>
  <c r="C55" i="6"/>
  <c r="E54" i="6"/>
  <c r="E53" i="6"/>
  <c r="E52" i="6"/>
  <c r="E51" i="6"/>
  <c r="E50" i="6"/>
  <c r="E49" i="6"/>
  <c r="D48" i="6"/>
  <c r="C48" i="6"/>
  <c r="E47" i="6"/>
  <c r="E46" i="6"/>
  <c r="E45" i="6"/>
  <c r="E44" i="6"/>
  <c r="E43" i="6"/>
  <c r="D42" i="6"/>
  <c r="C42" i="6"/>
  <c r="E39" i="6"/>
  <c r="D38" i="6"/>
  <c r="D37" i="6" s="1"/>
  <c r="C38" i="6"/>
  <c r="D33" i="6"/>
  <c r="D32" i="6" s="1"/>
  <c r="C33" i="6"/>
  <c r="E30" i="6"/>
  <c r="E222" i="6" l="1"/>
  <c r="E246" i="6"/>
  <c r="C245" i="6"/>
  <c r="E245" i="6" s="1"/>
  <c r="C66" i="6"/>
  <c r="E164" i="6"/>
  <c r="E110" i="6"/>
  <c r="D66" i="6"/>
  <c r="E67" i="6"/>
  <c r="C32" i="6"/>
  <c r="C31" i="6" s="1"/>
  <c r="D31" i="6"/>
  <c r="E69" i="6"/>
  <c r="E57" i="6"/>
  <c r="C120" i="6"/>
  <c r="E120" i="6" s="1"/>
  <c r="C102" i="6"/>
  <c r="E61" i="6"/>
  <c r="D102" i="6"/>
  <c r="E106" i="6"/>
  <c r="E38" i="6"/>
  <c r="E55" i="6"/>
  <c r="C230" i="6"/>
  <c r="E230" i="6" s="1"/>
  <c r="E59" i="6"/>
  <c r="E48" i="6"/>
  <c r="E42" i="6"/>
  <c r="E85" i="6"/>
  <c r="D84" i="6"/>
  <c r="C37" i="6"/>
  <c r="D36" i="6"/>
  <c r="C96" i="6"/>
  <c r="E96" i="6" s="1"/>
  <c r="C147" i="6"/>
  <c r="C146" i="6" s="1"/>
  <c r="C115" i="6"/>
  <c r="E115" i="6" s="1"/>
  <c r="C234" i="6"/>
  <c r="E234" i="6" s="1"/>
  <c r="E191" i="6"/>
  <c r="E129" i="6"/>
  <c r="D128" i="6"/>
  <c r="E192" i="6"/>
  <c r="D29" i="6"/>
  <c r="D28" i="6" s="1"/>
  <c r="C29" i="6"/>
  <c r="E27" i="6"/>
  <c r="D26" i="6"/>
  <c r="D25" i="6" s="1"/>
  <c r="C26" i="6"/>
  <c r="E23" i="6"/>
  <c r="D22" i="6"/>
  <c r="C22" i="6"/>
  <c r="E19" i="6"/>
  <c r="D18" i="6"/>
  <c r="C18" i="6"/>
  <c r="E15" i="6"/>
  <c r="D14" i="6"/>
  <c r="C14" i="6"/>
  <c r="E13" i="6"/>
  <c r="D12" i="6"/>
  <c r="C12" i="6"/>
  <c r="E102" i="6" l="1"/>
  <c r="C221" i="6"/>
  <c r="E18" i="6"/>
  <c r="E12" i="6"/>
  <c r="E22" i="6"/>
  <c r="C119" i="6"/>
  <c r="E119" i="6" s="1"/>
  <c r="C11" i="6"/>
  <c r="E14" i="6"/>
  <c r="E26" i="6"/>
  <c r="D17" i="6"/>
  <c r="D16" i="6" s="1"/>
  <c r="C25" i="6"/>
  <c r="E25" i="6" s="1"/>
  <c r="D11" i="6"/>
  <c r="D21" i="6"/>
  <c r="D20" i="6" s="1"/>
  <c r="E29" i="6"/>
  <c r="C36" i="6"/>
  <c r="E36" i="6" s="1"/>
  <c r="E37" i="6"/>
  <c r="C128" i="6"/>
  <c r="E128" i="6" s="1"/>
  <c r="D127" i="6"/>
  <c r="D35" i="6"/>
  <c r="E66" i="6"/>
  <c r="D65" i="6"/>
  <c r="D64" i="6" s="1"/>
  <c r="C84" i="6"/>
  <c r="C83" i="6" s="1"/>
  <c r="E147" i="6"/>
  <c r="D24" i="6"/>
  <c r="C28" i="6"/>
  <c r="E28" i="6" s="1"/>
  <c r="C17" i="6" l="1"/>
  <c r="E17" i="6" s="1"/>
  <c r="E11" i="6"/>
  <c r="D10" i="6"/>
  <c r="D9" i="6" s="1"/>
  <c r="C21" i="6"/>
  <c r="E21" i="6" s="1"/>
  <c r="E84" i="6"/>
  <c r="C35" i="6"/>
  <c r="E35" i="6" s="1"/>
  <c r="C127" i="6"/>
  <c r="E127" i="6" s="1"/>
  <c r="C65" i="6"/>
  <c r="C64" i="6" s="1"/>
  <c r="C24" i="6"/>
  <c r="E24" i="6" s="1"/>
  <c r="E65" i="6" l="1"/>
  <c r="C16" i="6"/>
  <c r="E16" i="6" s="1"/>
  <c r="C10" i="6"/>
  <c r="C20" i="6"/>
  <c r="E20" i="6" s="1"/>
  <c r="D8" i="6"/>
  <c r="E64" i="6"/>
  <c r="D63" i="6"/>
  <c r="C9" i="6" l="1"/>
  <c r="E9" i="6" s="1"/>
  <c r="E10" i="6"/>
  <c r="C63" i="6"/>
  <c r="C8" i="6" l="1"/>
  <c r="E63" i="6"/>
  <c r="C82" i="6"/>
  <c r="C145" i="6"/>
  <c r="C220" i="6"/>
  <c r="C219" i="6" s="1"/>
  <c r="D83" i="6"/>
  <c r="D82" i="6" s="1"/>
  <c r="D146" i="6"/>
  <c r="D145" i="6" s="1"/>
  <c r="C251" i="6" l="1"/>
  <c r="E8" i="6"/>
  <c r="E146" i="6"/>
  <c r="E83" i="6"/>
  <c r="E145" i="6"/>
  <c r="E225" i="6"/>
  <c r="E82" i="6"/>
  <c r="E221" i="6"/>
  <c r="D220" i="6"/>
  <c r="E220" i="6" l="1"/>
  <c r="D219" i="6"/>
  <c r="D251" i="6" s="1"/>
  <c r="E219" i="6" l="1"/>
  <c r="E251" i="6" l="1"/>
</calcChain>
</file>

<file path=xl/sharedStrings.xml><?xml version="1.0" encoding="utf-8"?>
<sst xmlns="http://schemas.openxmlformats.org/spreadsheetml/2006/main" count="497" uniqueCount="419">
  <si>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</si>
  <si>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городских округов от возврата автономными учреждениями остатков субсидий прошлых лет</t>
  </si>
  <si>
    <t>Прочие безвозмездные поступления в бюджеты городских округов</t>
  </si>
  <si>
    <t>Прочие межбюджетные трансферты, передаваемые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</si>
  <si>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</si>
  <si>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</si>
  <si>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</si>
  <si>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</si>
  <si>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</si>
  <si>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выполнение передаваемых полномочий субъектов Российской Федерации</t>
  </si>
  <si>
    <t>Прочие субсидии бюджетам городских округов</t>
  </si>
  <si>
    <t>04020225555040000151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</si>
  <si>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</si>
  <si>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</si>
  <si>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</si>
  <si>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Дотации бюджетам городских округов на поддержку мер по обеспечению сбалансированности бюджетов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</si>
  <si>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</si>
  <si>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</si>
  <si>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</si>
  <si>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</si>
  <si>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доходы от компенсации затрат бюджетов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</si>
  <si>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</si>
  <si>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Государственная пошлина за выдачу разрешения на установку рекламной конструкции </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</si>
  <si>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</si>
  <si>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</si>
  <si>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</si>
  <si>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</si>
  <si>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</si>
  <si>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</si>
  <si>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</si>
  <si>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коммерческий найм жилых помещений)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</si>
  <si>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социальный найм жилых помещений)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</si>
  <si>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(за специализированный найм жилых помещений)</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</si>
  <si>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</si>
  <si>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</si>
  <si>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</si>
  <si>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</si>
  <si>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</si>
  <si>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</si>
  <si>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</si>
  <si>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</si>
  <si>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</si>
  <si>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</si>
  <si>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</si>
  <si>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</si>
  <si>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</si>
  <si>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</si>
  <si>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</si>
  <si>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</si>
  <si>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</si>
  <si>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</si>
  <si>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</si>
  <si>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</si>
  <si>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</si>
  <si>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</si>
  <si>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</si>
  <si>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</si>
  <si>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</si>
  <si>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</si>
  <si>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</si>
  <si>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</si>
  <si>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</si>
  <si>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</si>
  <si>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</si>
  <si>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</si>
  <si>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</si>
  <si>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</si>
  <si>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</si>
  <si>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</si>
  <si>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</si>
  <si>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</si>
  <si>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</si>
  <si>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</si>
  <si>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</si>
  <si>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</si>
  <si>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</si>
  <si>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</si>
  <si>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</si>
  <si>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</si>
  <si>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</si>
  <si>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</si>
  <si>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</si>
  <si>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</si>
  <si>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</si>
  <si>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</si>
  <si>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</si>
  <si>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</si>
  <si>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Код дохода по бюджетной классификации</t>
  </si>
  <si>
    <t>Наименование показателя</t>
  </si>
  <si>
    <t xml:space="preserve">План </t>
  </si>
  <si>
    <t>Исполнено</t>
  </si>
  <si>
    <t>040 00000000000000000</t>
  </si>
  <si>
    <t>Доходы бюджета-Итого</t>
  </si>
  <si>
    <t>048 00000000000000000</t>
  </si>
  <si>
    <t>070 00000000000000000</t>
  </si>
  <si>
    <t>100 00000000000000000</t>
  </si>
  <si>
    <t>141 00000000000000000</t>
  </si>
  <si>
    <t>182 00000000000000000</t>
  </si>
  <si>
    <t>188 00000000000000000</t>
  </si>
  <si>
    <t>321 00000000000000000</t>
  </si>
  <si>
    <t>322 00000000000000000</t>
  </si>
  <si>
    <t>630 00000000000000000</t>
  </si>
  <si>
    <t>НАЛОГОВЫЕ И НЕНАЛОГОВЫЕ ДОХОДЫ</t>
  </si>
  <si>
    <t>ШТРАФЫ, САНКЦИИ, ВОЗМЕЩЕНИЕ УЩЕРБА</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</si>
  <si>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</si>
  <si>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</si>
  <si>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НАЛОГИ НА ПРИБЫЛЬ, ДОХОДЫ</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</si>
  <si>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</si>
  <si>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</si>
  <si>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</si>
  <si>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НАЛОГИ НА СОВОКУПНЫЙ ДОХОД</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</si>
  <si>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</si>
  <si>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</si>
  <si>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НАЛОГИ НА ИМУЩЕСТВО</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</si>
  <si>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</si>
  <si>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</si>
  <si>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</si>
  <si>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</si>
  <si>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</si>
  <si>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</si>
  <si>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</si>
  <si>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с организаций, обладающих земельным участком, расположенным в границах городских округов</t>
  </si>
  <si>
    <t>Денежные взыскания (штрафы) за нарушение законодательства о налогах и сборах</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</si>
  <si>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</si>
  <si>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</si>
  <si>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</si>
  <si>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</si>
  <si>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</si>
  <si>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</si>
  <si>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</si>
  <si>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</si>
  <si>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</si>
  <si>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</si>
  <si>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</si>
  <si>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</si>
  <si>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</si>
  <si>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</si>
  <si>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</si>
  <si>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Доходы от продажи квартир</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</si>
  <si>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</si>
  <si>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</si>
  <si>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</si>
  <si>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</si>
  <si>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</si>
  <si>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</si>
  <si>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БЕЗВОЗМЕЗДНЫЕ ПОСТУПЛЕНИЯ</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</si>
  <si>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</si>
  <si>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</si>
  <si>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ДОХОДЫ ОТ ОКАЗАНИЯ ПЛАТНЫХ УСЛУГ (РАБОТ) И КОМПЕНСАЦИИ ЗАТРАТ ГОСУДАРСТВА</t>
  </si>
  <si>
    <t>Доходы от компенсации затрат государства</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</si>
  <si>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</si>
  <si>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</si>
  <si>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</si>
  <si>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НЕНАЛОГОВЫЕ ДОХОДЫ</t>
  </si>
  <si>
    <t>Прочие неналоговые доходы</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</si>
  <si>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</si>
  <si>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</si>
  <si>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</si>
  <si>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</si>
  <si>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</si>
  <si>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</si>
  <si>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</si>
  <si>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</si>
  <si>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</si>
  <si>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040 10000000000000000</t>
  </si>
  <si>
    <t>040 10800000000000000</t>
  </si>
  <si>
    <t>040 10807000000000000</t>
  </si>
  <si>
    <t>040 10807150010000000</t>
  </si>
  <si>
    <t>040 10807150011000110</t>
  </si>
  <si>
    <t>040 10807173010000000</t>
  </si>
  <si>
    <t>040 10807173011000110</t>
  </si>
  <si>
    <t>040 11300000000000000</t>
  </si>
  <si>
    <t>040 11302000000000000</t>
  </si>
  <si>
    <t>040 11302994000000000</t>
  </si>
  <si>
    <t>040 11302994040000130</t>
  </si>
  <si>
    <t>040 11500000000000000</t>
  </si>
  <si>
    <t>040 11502000000000000</t>
  </si>
  <si>
    <t>040 11502040040000140</t>
  </si>
  <si>
    <t>040 11502040000000000</t>
  </si>
  <si>
    <t>040 11600000000000000</t>
  </si>
  <si>
    <t>040 11637000000000000</t>
  </si>
  <si>
    <t>040 11637030000000000</t>
  </si>
  <si>
    <t>040 11637030040000140</t>
  </si>
  <si>
    <t>040 11690000000000000</t>
  </si>
  <si>
    <t>040 11690040000000000</t>
  </si>
  <si>
    <t>040 11700000000000000</t>
  </si>
  <si>
    <t>040 11705000000000000</t>
  </si>
  <si>
    <t>040 11705040000000000</t>
  </si>
  <si>
    <t>040 11705040040000180</t>
  </si>
  <si>
    <t>040 20000000000000000</t>
  </si>
  <si>
    <t>040 20200000000000000</t>
  </si>
  <si>
    <t>040 20215000000000000</t>
  </si>
  <si>
    <t>040 20215002000000000</t>
  </si>
  <si>
    <t>040 20215002040000151</t>
  </si>
  <si>
    <t>040 20220000000000000</t>
  </si>
  <si>
    <t>040 20220041040000151</t>
  </si>
  <si>
    <t>040 20225519040000151</t>
  </si>
  <si>
    <t>040 20229999040000151</t>
  </si>
  <si>
    <t>040 20230000000000000</t>
  </si>
  <si>
    <t>040 20230024040000151</t>
  </si>
  <si>
    <t>040 20230029040000151</t>
  </si>
  <si>
    <t>040 20235082040000151</t>
  </si>
  <si>
    <t>040 20235118040000151</t>
  </si>
  <si>
    <t>040 20235120040000151</t>
  </si>
  <si>
    <t>040 20235930040000151</t>
  </si>
  <si>
    <t>040 20240000000000000</t>
  </si>
  <si>
    <t>040 20249999040000151</t>
  </si>
  <si>
    <t>040 20700000000000000</t>
  </si>
  <si>
    <t>040 20704050040000180</t>
  </si>
  <si>
    <t>040 21800000000000000</t>
  </si>
  <si>
    <t>040 21804020040000180</t>
  </si>
  <si>
    <t>040 21900000000000000</t>
  </si>
  <si>
    <t>040 21960010040000151</t>
  </si>
  <si>
    <t>048 10000000000000000</t>
  </si>
  <si>
    <t>048 11200000000000000</t>
  </si>
  <si>
    <t>048 11201000000000000</t>
  </si>
  <si>
    <t>048 11201010010000000</t>
  </si>
  <si>
    <t>048 11201010016000120</t>
  </si>
  <si>
    <t>048 11201030010000000</t>
  </si>
  <si>
    <t>048 11201030016000120</t>
  </si>
  <si>
    <t>070 10000000000000000</t>
  </si>
  <si>
    <t>070 11100000000000000</t>
  </si>
  <si>
    <t>070 11105000000000000</t>
  </si>
  <si>
    <t>070 11105012000000000</t>
  </si>
  <si>
    <t>070 11105012040000120</t>
  </si>
  <si>
    <t>070 11105024000000000</t>
  </si>
  <si>
    <t>070 11105024040000120</t>
  </si>
  <si>
    <t>070 11105312000000000</t>
  </si>
  <si>
    <t>070 11105312040000120</t>
  </si>
  <si>
    <t>070 11105324000000000</t>
  </si>
  <si>
    <t>070 11105324040000120</t>
  </si>
  <si>
    <t>070 11109000000000000</t>
  </si>
  <si>
    <t>070 11109044000000000</t>
  </si>
  <si>
    <t>070 11109044040000120</t>
  </si>
  <si>
    <t>070 11109044040600120</t>
  </si>
  <si>
    <t>070 11109044040610120</t>
  </si>
  <si>
    <t>070 11109044040620120</t>
  </si>
  <si>
    <t>070 11400000000000000</t>
  </si>
  <si>
    <t>070 11401000000000000</t>
  </si>
  <si>
    <t>070 11401040000000000</t>
  </si>
  <si>
    <t>070 11401040040000410</t>
  </si>
  <si>
    <t>070 11402000000000000</t>
  </si>
  <si>
    <t>070 11402043000000000</t>
  </si>
  <si>
    <t>070 11402043040000410</t>
  </si>
  <si>
    <t>070 11402043040000440</t>
  </si>
  <si>
    <t>070 11406000000000000</t>
  </si>
  <si>
    <t>070 11406012000000000</t>
  </si>
  <si>
    <t>070 11406012040000430</t>
  </si>
  <si>
    <t>070 11600000000000000</t>
  </si>
  <si>
    <t>070 11690000000000000</t>
  </si>
  <si>
    <t>070 11690040000000000</t>
  </si>
  <si>
    <t>070 11690040040000140</t>
  </si>
  <si>
    <t>100 10000000000000000</t>
  </si>
  <si>
    <t>100 10300000000000000</t>
  </si>
  <si>
    <t>100 10302000000000000</t>
  </si>
  <si>
    <t>100 10302230010000110</t>
  </si>
  <si>
    <t>100 10302240010000110</t>
  </si>
  <si>
    <t>100 10302250010000110</t>
  </si>
  <si>
    <t>100 10302260010000110</t>
  </si>
  <si>
    <t>141 10000000000000000</t>
  </si>
  <si>
    <t>141 11600000000000000</t>
  </si>
  <si>
    <t>141 11628000010000000</t>
  </si>
  <si>
    <t>141 11628000016000140</t>
  </si>
  <si>
    <t>182 10000000000000000</t>
  </si>
  <si>
    <t>182 10100000000000000</t>
  </si>
  <si>
    <t>182 10102000000000000</t>
  </si>
  <si>
    <t>182 10102010010000000</t>
  </si>
  <si>
    <t>182 10102010011000110</t>
  </si>
  <si>
    <t>182 10102010012100110</t>
  </si>
  <si>
    <t>182 10102010013000110</t>
  </si>
  <si>
    <t>182 10102020010000000</t>
  </si>
  <si>
    <t>182 10102020011000110</t>
  </si>
  <si>
    <t>182 10102020012100110</t>
  </si>
  <si>
    <t>182 10102020013000110</t>
  </si>
  <si>
    <t>182 10102030010000000</t>
  </si>
  <si>
    <t>182 10102030011000110</t>
  </si>
  <si>
    <t>182 10102030012100110</t>
  </si>
  <si>
    <t>182 10102030013000110</t>
  </si>
  <si>
    <t>18210102040010000000</t>
  </si>
  <si>
    <t>182 10102040011000110</t>
  </si>
  <si>
    <t>182 10500000000000000</t>
  </si>
  <si>
    <t>182 10501000000000000</t>
  </si>
  <si>
    <t>182 10501011010000000</t>
  </si>
  <si>
    <t>182 10501011011000110</t>
  </si>
  <si>
    <t>182 10501011012100110</t>
  </si>
  <si>
    <t>182 10501011013000110</t>
  </si>
  <si>
    <t>182 10501021010000000</t>
  </si>
  <si>
    <t>182 10501021011000110</t>
  </si>
  <si>
    <t>182 10501021012100110</t>
  </si>
  <si>
    <t>182 10501021013000110</t>
  </si>
  <si>
    <t>182 10501050010000000</t>
  </si>
  <si>
    <t>182 10501050011000110</t>
  </si>
  <si>
    <t>182 10501050012100110</t>
  </si>
  <si>
    <t>182 10502000000000000</t>
  </si>
  <si>
    <t>182 10502010020000000</t>
  </si>
  <si>
    <t>182 10502010021000110</t>
  </si>
  <si>
    <t>182 10502010022100110</t>
  </si>
  <si>
    <t>182 10502010023000110</t>
  </si>
  <si>
    <t>182 10502020020000000</t>
  </si>
  <si>
    <t>182 10502020021000110</t>
  </si>
  <si>
    <t>182 10502020022100110</t>
  </si>
  <si>
    <t>182 10504010020000000</t>
  </si>
  <si>
    <t>182 10504010021000110</t>
  </si>
  <si>
    <t>182 10504010022100110</t>
  </si>
  <si>
    <t>182 10600000000000000</t>
  </si>
  <si>
    <t>182 10601000000000000</t>
  </si>
  <si>
    <t>182 10601020000000000</t>
  </si>
  <si>
    <t>182 10601020041000110</t>
  </si>
  <si>
    <t>182 10601020042100110</t>
  </si>
  <si>
    <t>182 10601020043000110</t>
  </si>
  <si>
    <t>182 10601020044000110</t>
  </si>
  <si>
    <t>182 10606000000000000</t>
  </si>
  <si>
    <t>182 10606032000000000</t>
  </si>
  <si>
    <t>182 10606032041000110</t>
  </si>
  <si>
    <t>182 10606032042100110</t>
  </si>
  <si>
    <t>182 10606032043000110</t>
  </si>
  <si>
    <t>182 10606042000000000</t>
  </si>
  <si>
    <t>182 10606042041000110</t>
  </si>
  <si>
    <t>182 10606042042100110</t>
  </si>
  <si>
    <t>182 10800000000000000</t>
  </si>
  <si>
    <t>182 10803010010000000</t>
  </si>
  <si>
    <t>182 10803010011000110</t>
  </si>
  <si>
    <t>182 11600000000000000</t>
  </si>
  <si>
    <t>182 11603010016000140</t>
  </si>
  <si>
    <t>182 11603030016000140</t>
  </si>
  <si>
    <t>188 11621000000000000</t>
  </si>
  <si>
    <t>188 11621040000000000</t>
  </si>
  <si>
    <t>188 11621040046000140</t>
  </si>
  <si>
    <t>188 11630000000000000</t>
  </si>
  <si>
    <t>188 11630013010000000</t>
  </si>
  <si>
    <t>182 11603000000000000</t>
  </si>
  <si>
    <t>188 11630013016000140</t>
  </si>
  <si>
    <t>188 11643000010000000</t>
  </si>
  <si>
    <t>188 11643000016000140</t>
  </si>
  <si>
    <t>188 11690000000000000</t>
  </si>
  <si>
    <t>188 11690040000000000</t>
  </si>
  <si>
    <t>188 11690040040000000</t>
  </si>
  <si>
    <t>188 11690040046000140</t>
  </si>
  <si>
    <t>321 10000000000000000</t>
  </si>
  <si>
    <t>321 11600000000000000</t>
  </si>
  <si>
    <t>321 11625000000000000</t>
  </si>
  <si>
    <t>321 11625060010000000</t>
  </si>
  <si>
    <t>321 11625060016000140</t>
  </si>
  <si>
    <t>322 10000000000000000</t>
  </si>
  <si>
    <t>322 11600000000000000</t>
  </si>
  <si>
    <t>322 11643000010000000</t>
  </si>
  <si>
    <t>322 11643000016000140</t>
  </si>
  <si>
    <t>630 10000000000000000</t>
  </si>
  <si>
    <t>630 11690000000000000</t>
  </si>
  <si>
    <t>630 11690040000000000</t>
  </si>
  <si>
    <t>630 11690040040000140</t>
  </si>
  <si>
    <t>Приложение 1</t>
  </si>
  <si>
    <t>(в рублях)</t>
  </si>
  <si>
    <t xml:space="preserve">Исполнено в % </t>
  </si>
  <si>
    <t>Всего по доходам:</t>
  </si>
  <si>
    <t>040 11690040040000140</t>
  </si>
  <si>
    <t>188 10000000000000000</t>
  </si>
  <si>
    <t>188 11600000000000000</t>
  </si>
  <si>
    <t>630 11600000000000000</t>
  </si>
  <si>
    <t>Прочие дотации бюджетам городских округов</t>
  </si>
  <si>
    <t>040 20219999040000151</t>
  </si>
  <si>
    <t>040 20219999000000000</t>
  </si>
  <si>
    <t xml:space="preserve">Прочие дотации </t>
  </si>
  <si>
    <t>040 20225497040000151</t>
  </si>
  <si>
    <t>Субсидии бюджетам городских округов на реализацию мероприятий по обеспечению жильем молодых семей</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</si>
  <si>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</si>
  <si>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</si>
  <si>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</si>
  <si>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</si>
  <si>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</si>
  <si>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</si>
  <si>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048 11643000016000140</t>
  </si>
  <si>
    <t>048 11600000000000000</t>
  </si>
  <si>
    <t>048 11625000000000000</t>
  </si>
  <si>
    <t>048 11625050010000000</t>
  </si>
  <si>
    <t>Денежные взыскания (штрафы) за нарушение законодательства в области охраны окружающей среды</t>
  </si>
  <si>
    <t>048 11625050016000000</t>
  </si>
  <si>
    <t>048 11643000016000000</t>
  </si>
  <si>
    <t>048 11643000010000000</t>
  </si>
  <si>
    <t>048 11643000000000000</t>
  </si>
  <si>
    <t>Доходы от сдачи в аренду имущества, составляющего казну городских округов (за исключением земельных участков)</t>
  </si>
  <si>
    <t>070 11105074000000000</t>
  </si>
  <si>
    <t>070 11105074040000120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</si>
  <si>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</si>
  <si>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070 11406312000000000</t>
  </si>
  <si>
    <t>070 11406312040000430</t>
  </si>
  <si>
    <t>141 11608000000000000</t>
  </si>
  <si>
    <t>141 11608010010000000</t>
  </si>
  <si>
    <t>141 11608010016000140</t>
  </si>
  <si>
    <t>141 11625000000000000</t>
  </si>
  <si>
    <t>141 11625050010000000</t>
  </si>
  <si>
    <t>141 11625050016000140</t>
  </si>
  <si>
    <t>160 00000000000000000</t>
  </si>
  <si>
    <t>160 10100000000000000</t>
  </si>
  <si>
    <t>160 11600000000000000</t>
  </si>
  <si>
    <t>160 11608000000000000</t>
  </si>
  <si>
    <t>160 11608010010000000</t>
  </si>
  <si>
    <t>160 11608010016000140</t>
  </si>
  <si>
    <t>160 10000000000000000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</si>
  <si>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</si>
  <si>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</si>
  <si>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</si>
  <si>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182 10501012010000000</t>
  </si>
  <si>
    <t>182 10102030012200110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</si>
  <si>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</si>
  <si>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182 10504010023000110</t>
  </si>
  <si>
    <t>182 10606032040000000</t>
  </si>
  <si>
    <t>Земельный налог с физических лиц, обладающих земельным участком, расположенным в границах городских округов</t>
  </si>
  <si>
    <t>182 10606042040000000</t>
  </si>
  <si>
    <t>Государственная пошлина по делам, рассматриваемым в судах общей юрисдикции, мировыми судьями</t>
  </si>
  <si>
    <t>182 10803000000000000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</si>
  <si>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</si>
  <si>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</si>
  <si>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</si>
  <si>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</si>
  <si>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182 10601020040000000</t>
  </si>
  <si>
    <t>Доходы бюджета города Покачи за 2018 год по кодам классификации доходов бюджета</t>
  </si>
  <si>
    <t>от 20.06.2019 года №39</t>
  </si>
  <si>
    <t>к  решению Думы города Покачи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</si>
</sst>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_ ;\-#,##0.00\ "/>
    <numFmt numFmtId="167" formatCode="[$-10419]#,##0.00"/>
  </numFmts>
  <fonts count="11" x14ac:knownFonts="1">
    <font>
      <sz val="11"/>
      <color theme="1"/>
      <name val="Calibri"/>
      <family val="2"/>
      <charset val="204"/>
      <scheme val="minor"/>
    </font>
    <font>
      <sz val="10"/>
      <name val="Arial"/>
      <charset val="204"/>
    </font>
    <font>
      <sz val="10"/>
      <color indexed="8"/>
      <name val="Times New Roman"/>
      <family val="1"/>
      <charset val="204"/>
    </font>
    <font>
      <sz val="10"/>
      <name val="Times New Roman"/>
      <family val="1"/>
      <charset val="204"/>
    </font>
    <font>
      <sz val="10"/>
      <name val="Arial"/>
      <family val="2"/>
      <charset val="204"/>
    </font>
    <font>
      <sz val="11"/>
      <color theme="1"/>
      <name val="Calibri"/>
      <family val="2"/>
      <charset val="204"/>
      <scheme val="minor"/>
    </font>
    <font>
      <sz val="10"/>
      <name val="Arial Cyr"/>
      <charset val="204"/>
    </font>
    <font>
      <sz val="14"/>
      <name val="Times New Roman"/>
      <family val="1"/>
      <charset val="204"/>
    </font>
    <font>
      <sz val="11"/>
      <color rgb="FF000000"/>
      <name val="Calibri"/>
      <family val="2"/>
      <scheme val="minor"/>
    </font>
    <font>
      <sz val="14"/>
      <name val="Arial"/>
      <family val="2"/>
      <charset val="204"/>
    </font>
    <font>
      <sz val="10"/>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167" fontId="0" fillId="0" borderId="0"/>
    <xf numFmtId="167" fontId="1" fillId="0" borderId="0"/>
    <xf numFmtId="167" fontId="6" fillId="0" borderId="0"/>
    <xf numFmtId="167" fontId="4" fillId="0" borderId="0"/>
    <xf numFmtId="167" fontId="5" fillId="0" borderId="0"/>
    <xf numFmtId="167" fontId="4" fillId="0" borderId="0"/>
    <xf numFmtId="167" fontId="6" fillId="0" borderId="0"/>
    <xf numFmtId="167" fontId="8" fillId="0" borderId="0"/>
    <xf numFmtId="167" fontId="1" fillId="0" borderId="0"/>
  </cellStyleXfs>
  <cellXfs count="51">
    <xf numFmtId="167" fontId="0" fillId="0" borderId="0" xfId="0"/>
    <xf numFmtId="167" fontId="3" fillId="0" borderId="1" xfId="1" applyNumberFormat="1" applyFont="1" applyFill="1" applyBorder="1" applyAlignment="1" applyProtection="1">
      <alignment horizontal="left" wrapText="1"/>
      <protection hidden="1"/>
    </xf>
    <xf numFmtId="49" fontId="3" fillId="0" borderId="1" xfId="1" applyNumberFormat="1" applyFont="1" applyFill="1" applyBorder="1" applyAlignment="1" applyProtection="1">
      <alignment horizontal="left"/>
      <protection hidden="1"/>
    </xf>
    <xf numFmtId="167" fontId="4" fillId="0" borderId="0" xfId="1" applyFont="1" applyFill="1"/>
    <xf numFmtId="167" fontId="3" fillId="0" borderId="1" xfId="5" applyNumberFormat="1" applyFont="1" applyFill="1" applyBorder="1" applyAlignment="1" applyProtection="1">
      <alignment horizontal="center" vertical="center" wrapText="1"/>
      <protection hidden="1"/>
    </xf>
    <xf numFmtId="167" fontId="3" fillId="0" borderId="1" xfId="1" applyNumberFormat="1" applyFont="1" applyFill="1" applyBorder="1" applyAlignment="1" applyProtection="1">
      <protection hidden="1"/>
    </xf>
    <xf numFmtId="167" fontId="3" fillId="0" borderId="0" xfId="2" applyFont="1" applyFill="1"/>
    <xf numFmtId="167" fontId="3" fillId="0" borderId="1" xfId="1" applyNumberFormat="1" applyFont="1" applyFill="1" applyBorder="1" applyAlignment="1" applyProtection="1">
      <alignment horizontal="center" vertical="center" wrapText="1"/>
      <protection hidden="1"/>
    </xf>
    <xf numFmtId="164" fontId="3" fillId="0" borderId="1" xfId="1" applyNumberFormat="1" applyFont="1" applyFill="1" applyBorder="1" applyAlignment="1" applyProtection="1">
      <protection hidden="1"/>
    </xf>
    <xf numFmtId="167" fontId="3" fillId="0" borderId="0" xfId="1" applyFont="1" applyFill="1"/>
    <xf numFmtId="167" fontId="9" fillId="0" borderId="0" xfId="1" applyFont="1" applyFill="1"/>
    <xf numFmtId="49" fontId="2" fillId="0" borderId="1" xfId="0" applyNumberFormat="1" applyFont="1" applyFill="1" applyBorder="1" applyAlignment="1">
      <alignment horizontal="left" wrapText="1"/>
    </xf>
    <xf numFmtId="167" fontId="3" fillId="0" borderId="1" xfId="0" applyFont="1" applyFill="1" applyBorder="1" applyAlignment="1">
      <alignment horizontal="left"/>
    </xf>
    <xf numFmtId="167" fontId="3" fillId="0" borderId="1" xfId="0" applyFont="1" applyFill="1" applyBorder="1" applyAlignment="1">
      <alignment horizontal="left" wrapText="1"/>
    </xf>
    <xf numFmtId="167" fontId="3" fillId="0" borderId="0" xfId="1" applyFont="1" applyFill="1" applyAlignment="1"/>
    <xf numFmtId="2" fontId="3" fillId="0" borderId="1"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3" fillId="0" borderId="0" xfId="1" applyNumberFormat="1" applyFont="1" applyFill="1"/>
    <xf numFmtId="49" fontId="4" fillId="0" borderId="0" xfId="1" applyNumberFormat="1" applyFont="1" applyFill="1"/>
    <xf numFmtId="167" fontId="3" fillId="0" borderId="0" xfId="2" applyFont="1" applyFill="1" applyAlignment="1">
      <alignment horizontal="center"/>
    </xf>
    <xf numFmtId="167" fontId="3" fillId="0" borderId="0" xfId="2" applyFont="1" applyFill="1" applyBorder="1" applyAlignment="1">
      <alignment horizontal="right" wrapText="1"/>
    </xf>
    <xf numFmtId="167" fontId="3" fillId="0" borderId="0" xfId="2" applyFont="1" applyFill="1" applyBorder="1" applyAlignment="1">
      <alignment wrapText="1"/>
    </xf>
    <xf numFmtId="167" fontId="3" fillId="0" borderId="0" xfId="2" applyFont="1" applyFill="1" applyBorder="1" applyAlignment="1">
      <alignment horizontal="right"/>
    </xf>
    <xf numFmtId="167" fontId="3" fillId="0" borderId="0" xfId="3" applyFont="1" applyFill="1" applyBorder="1"/>
    <xf numFmtId="3" fontId="3" fillId="0" borderId="0" xfId="2" applyNumberFormat="1" applyFont="1" applyFill="1" applyAlignment="1">
      <alignment horizontal="right" vertical="center"/>
    </xf>
    <xf numFmtId="167" fontId="3" fillId="0" borderId="0" xfId="2" applyFont="1" applyFill="1" applyBorder="1" applyAlignment="1"/>
    <xf numFmtId="3" fontId="3" fillId="0" borderId="0" xfId="2" applyNumberFormat="1" applyFont="1" applyFill="1" applyAlignment="1">
      <alignment horizontal="right" vertical="top"/>
    </xf>
    <xf numFmtId="3" fontId="3" fillId="0" borderId="0" xfId="2" applyNumberFormat="1" applyFont="1" applyFill="1" applyAlignment="1">
      <alignment horizontal="right"/>
    </xf>
    <xf numFmtId="49" fontId="2" fillId="0" borderId="1" xfId="0" applyNumberFormat="1" applyFont="1" applyFill="1" applyBorder="1" applyAlignment="1">
      <alignment horizontal="center" vertical="center" wrapText="1"/>
    </xf>
    <xf numFmtId="167" fontId="2" fillId="0" borderId="1" xfId="0" applyFont="1" applyFill="1" applyBorder="1" applyAlignment="1">
      <alignment horizontal="center" vertical="center" wrapText="1"/>
    </xf>
    <xf numFmtId="167" fontId="3" fillId="0" borderId="1" xfId="1" applyFont="1" applyFill="1" applyBorder="1" applyAlignment="1"/>
    <xf numFmtId="166" fontId="3" fillId="0" borderId="1" xfId="1" applyNumberFormat="1" applyFont="1" applyFill="1" applyBorder="1" applyAlignment="1" applyProtection="1">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xf numFmtId="167" fontId="10" fillId="0" borderId="0" xfId="2" applyFont="1" applyFill="1" applyAlignment="1">
      <alignment horizontal="center"/>
    </xf>
    <xf numFmtId="167" fontId="10" fillId="0" borderId="0" xfId="2" applyFont="1" applyFill="1" applyAlignment="1"/>
    <xf numFmtId="167" fontId="3" fillId="0" borderId="0" xfId="4" applyFont="1" applyFill="1" applyAlignment="1">
      <alignment horizontal="right"/>
    </xf>
    <xf numFmtId="49" fontId="3" fillId="0" borderId="1" xfId="5" applyNumberFormat="1" applyFont="1" applyFill="1" applyBorder="1" applyAlignment="1" applyProtection="1">
      <alignment horizontal="left"/>
      <protection hidden="1"/>
    </xf>
    <xf numFmtId="167" fontId="3" fillId="0" borderId="1" xfId="5" applyNumberFormat="1" applyFont="1" applyFill="1" applyBorder="1" applyAlignment="1" applyProtection="1">
      <alignment horizontal="left" wrapText="1"/>
      <protection hidden="1"/>
    </xf>
    <xf numFmtId="165" fontId="10" fillId="0" borderId="0" xfId="2" applyNumberFormat="1" applyFont="1" applyFill="1" applyAlignment="1"/>
    <xf numFmtId="165" fontId="3" fillId="0" borderId="1" xfId="1" applyNumberFormat="1" applyFont="1" applyFill="1" applyBorder="1" applyAlignment="1" applyProtection="1">
      <protection hidden="1"/>
    </xf>
    <xf numFmtId="49" fontId="3" fillId="0" borderId="1" xfId="1" applyNumberFormat="1" applyFont="1" applyFill="1" applyBorder="1" applyAlignment="1" applyProtection="1">
      <protection hidden="1"/>
    </xf>
    <xf numFmtId="167" fontId="3" fillId="0" borderId="1" xfId="1" applyNumberFormat="1" applyFont="1" applyFill="1" applyBorder="1" applyAlignment="1">
      <alignment horizontal="center"/>
    </xf>
    <xf numFmtId="165" fontId="3" fillId="0" borderId="1" xfId="1" applyNumberFormat="1" applyFont="1" applyFill="1" applyBorder="1" applyAlignment="1" applyProtection="1">
      <alignment wrapText="1"/>
      <protection hidden="1"/>
    </xf>
    <xf numFmtId="167" fontId="3" fillId="0" borderId="1" xfId="1" applyNumberFormat="1" applyFont="1" applyFill="1" applyBorder="1" applyAlignment="1" applyProtection="1">
      <alignment wrapText="1"/>
      <protection hidden="1"/>
    </xf>
    <xf numFmtId="164" fontId="3" fillId="0" borderId="1" xfId="1" applyNumberFormat="1" applyFont="1" applyFill="1" applyBorder="1" applyAlignment="1" applyProtection="1">
      <alignment wrapText="1"/>
      <protection hidden="1"/>
    </xf>
    <xf numFmtId="165" fontId="3" fillId="0" borderId="0" xfId="1" applyNumberFormat="1" applyFont="1" applyFill="1" applyAlignment="1"/>
    <xf numFmtId="4" fontId="3" fillId="0" borderId="1" xfId="1" applyNumberFormat="1" applyFont="1" applyFill="1" applyBorder="1" applyAlignment="1" applyProtection="1">
      <alignment wrapText="1"/>
      <protection hidden="1"/>
    </xf>
    <xf numFmtId="49" fontId="3" fillId="0" borderId="1" xfId="1" applyNumberFormat="1" applyFont="1" applyFill="1" applyBorder="1" applyAlignment="1"/>
    <xf numFmtId="167" fontId="7" fillId="0" borderId="0" xfId="2" applyFont="1" applyFill="1" applyAlignment="1">
      <alignment horizontal="center" wrapText="1"/>
    </xf>
    <xf numFmtId="167" fontId="7" fillId="0" borderId="0" xfId="3" applyFont="1" applyFill="1" applyAlignment="1">
      <alignment horizontal="center" wrapText="1"/>
    </xf>
  </cellXfs>
  <cellStyles count="9">
    <cellStyle name="Normal" xfId="7"/>
    <cellStyle name="Обычный" xfId="0" builtinId="0"/>
    <cellStyle name="Обычный 2" xfId="1"/>
    <cellStyle name="Обычный 2 2" xfId="4"/>
    <cellStyle name="Обычный 2 3" xfId="5"/>
    <cellStyle name="Обычный 2 4" xfId="6"/>
    <cellStyle name="Обычный 2 5" xfId="8"/>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0"/>
  <sheetViews>
    <sheetView tabSelected="1" zoomScaleNormal="100" workbookViewId="0">
      <selection activeCell="A5" sqref="A5:E5"/>
    </sheetView>
  </sheetViews>
  <sheetFormatPr defaultColWidth="9.140625" defaultRowHeight="12.75" x14ac:dyDescent="0.2"/>
  <cols>
    <col min="1" max="1" width="22.7109375" style="18" customWidth="1"/>
    <col min="2" max="2" width="88.28515625" style="3" customWidth="1"/>
    <col min="3" max="3" width="16.5703125" style="3" customWidth="1"/>
    <col min="4" max="4" width="15" style="3" customWidth="1"/>
    <col min="5" max="5" width="11.85546875" style="3" customWidth="1"/>
    <col min="6" max="218" width="9.140625" style="3" customWidth="1"/>
    <col min="219" max="16384" width="9.140625" style="3"/>
  </cols>
  <sheetData>
    <row r="1" spans="1:5" x14ac:dyDescent="0.2">
      <c r="A1" s="19"/>
      <c r="B1" s="20"/>
      <c r="C1" s="21"/>
      <c r="D1" s="22"/>
      <c r="E1" s="24" t="s">
        <v>351</v>
      </c>
    </row>
    <row r="2" spans="1:5" x14ac:dyDescent="0.2">
      <c r="A2" s="19"/>
      <c r="B2" s="6"/>
      <c r="C2" s="25"/>
      <c r="D2" s="22"/>
      <c r="E2" s="26" t="s">
        <v>418</v>
      </c>
    </row>
    <row r="3" spans="1:5" x14ac:dyDescent="0.2">
      <c r="A3" s="19"/>
      <c r="B3" s="6"/>
      <c r="C3" s="25"/>
      <c r="D3" s="22"/>
      <c r="E3" s="27" t="s">
        <v>417</v>
      </c>
    </row>
    <row r="4" spans="1:5" ht="12.75" customHeight="1" x14ac:dyDescent="0.25">
      <c r="A4" s="19"/>
      <c r="B4" s="6"/>
      <c r="C4" s="25"/>
      <c r="D4" s="22"/>
      <c r="E4" s="23"/>
    </row>
    <row r="5" spans="1:5" s="10" customFormat="1" ht="21.75" customHeight="1" x14ac:dyDescent="0.3">
      <c r="A5" s="49" t="s">
        <v>416</v>
      </c>
      <c r="B5" s="50"/>
      <c r="C5" s="50"/>
      <c r="D5" s="50"/>
      <c r="E5" s="50"/>
    </row>
    <row r="6" spans="1:5" ht="12.75" customHeight="1" x14ac:dyDescent="0.2">
      <c r="A6" s="34"/>
      <c r="B6" s="35"/>
      <c r="C6" s="39"/>
      <c r="D6" s="39"/>
      <c r="E6" s="36" t="s">
        <v>352</v>
      </c>
    </row>
    <row r="7" spans="1:5" s="9" customFormat="1" ht="25.5" x14ac:dyDescent="0.2">
      <c r="A7" s="28" t="s">
        <v>87</v>
      </c>
      <c r="B7" s="29" t="s">
        <v>88</v>
      </c>
      <c r="C7" s="7" t="s">
        <v>89</v>
      </c>
      <c r="D7" s="7" t="s">
        <v>90</v>
      </c>
      <c r="E7" s="4" t="s">
        <v>353</v>
      </c>
    </row>
    <row r="8" spans="1:5" s="14" customFormat="1" x14ac:dyDescent="0.2">
      <c r="A8" s="11" t="s">
        <v>91</v>
      </c>
      <c r="B8" s="12" t="s">
        <v>92</v>
      </c>
      <c r="C8" s="43">
        <f>C9+C35</f>
        <v>1009181446.49</v>
      </c>
      <c r="D8" s="43">
        <f>D9+D35</f>
        <v>1004197218.3499999</v>
      </c>
      <c r="E8" s="44">
        <f>ROUND(D8/C8*100,2)</f>
        <v>99.51</v>
      </c>
    </row>
    <row r="9" spans="1:5" s="14" customFormat="1" x14ac:dyDescent="0.2">
      <c r="A9" s="11" t="s">
        <v>164</v>
      </c>
      <c r="B9" s="12" t="s">
        <v>102</v>
      </c>
      <c r="C9" s="43">
        <f>C10+C16+C20+C24+C31</f>
        <v>2389638.84</v>
      </c>
      <c r="D9" s="43">
        <f>D10+D16+D20+D24+D31</f>
        <v>2517723.59</v>
      </c>
      <c r="E9" s="44">
        <f t="shared" ref="E9:E68" si="0">ROUND(D9/C9*100,2)</f>
        <v>105.36</v>
      </c>
    </row>
    <row r="10" spans="1:5" s="14" customFormat="1" x14ac:dyDescent="0.2">
      <c r="A10" s="11" t="s">
        <v>165</v>
      </c>
      <c r="B10" s="12" t="s">
        <v>116</v>
      </c>
      <c r="C10" s="43">
        <f>C11</f>
        <v>457600</v>
      </c>
      <c r="D10" s="43">
        <f>D11</f>
        <v>514000</v>
      </c>
      <c r="E10" s="44">
        <f t="shared" si="0"/>
        <v>112.33</v>
      </c>
    </row>
    <row r="11" spans="1:5" s="14" customFormat="1" ht="25.5" x14ac:dyDescent="0.2">
      <c r="A11" s="11" t="s">
        <v>166</v>
      </c>
      <c r="B11" s="13" t="s">
        <v>146</v>
      </c>
      <c r="C11" s="43">
        <f>C12+C14</f>
        <v>457600</v>
      </c>
      <c r="D11" s="43">
        <f>D12+D14</f>
        <v>514000</v>
      </c>
      <c r="E11" s="44">
        <f t="shared" si="0"/>
        <v>112.33</v>
      </c>
    </row>
    <row r="12" spans="1:5" s="14" customFormat="1" x14ac:dyDescent="0.2">
      <c r="A12" s="11" t="s">
        <v>167</v>
      </c>
      <c r="B12" s="13" t="s">
        <v>147</v>
      </c>
      <c r="C12" s="45">
        <f>C13</f>
        <v>10000</v>
      </c>
      <c r="D12" s="45">
        <f>D13</f>
        <v>10000</v>
      </c>
      <c r="E12" s="44">
        <f t="shared" si="0"/>
        <v>100</v>
      </c>
    </row>
    <row r="13" spans="1:5" s="14" customFormat="1" x14ac:dyDescent="0.2">
      <c r="A13" s="2" t="s">
        <v>168</v>
      </c>
      <c r="B13" s="1" t="s">
        <v>22</v>
      </c>
      <c r="C13" s="8">
        <v>10000</v>
      </c>
      <c r="D13" s="8">
        <v>10000</v>
      </c>
      <c r="E13" s="5">
        <f t="shared" si="0"/>
        <v>100</v>
      </c>
    </row>
    <row r="14" spans="1:5" s="14" customFormat="1" ht="51" x14ac:dyDescent="0.2">
      <c r="A14" s="2" t="s">
        <v>169</v>
      </c>
      <c r="B14" s="1" t="s">
        <v>21</v>
      </c>
      <c r="C14" s="8">
        <f>C15</f>
        <v>447600</v>
      </c>
      <c r="D14" s="8">
        <f>D15</f>
        <v>504000</v>
      </c>
      <c r="E14" s="5">
        <f t="shared" si="0"/>
        <v>112.6</v>
      </c>
    </row>
    <row r="15" spans="1:5" s="14" customFormat="1" ht="51" x14ac:dyDescent="0.2">
      <c r="A15" s="2" t="s">
        <v>170</v>
      </c>
      <c r="B15" s="1" t="s">
        <v>21</v>
      </c>
      <c r="C15" s="8">
        <v>447600</v>
      </c>
      <c r="D15" s="8">
        <v>504000</v>
      </c>
      <c r="E15" s="5">
        <f t="shared" si="0"/>
        <v>112.6</v>
      </c>
    </row>
    <row r="16" spans="1:5" s="14" customFormat="1" x14ac:dyDescent="0.2">
      <c r="A16" s="2" t="s">
        <v>171</v>
      </c>
      <c r="B16" s="1" t="s">
        <v>148</v>
      </c>
      <c r="C16" s="8">
        <f t="shared" ref="C16:D18" si="1">C17</f>
        <v>1215080.43</v>
      </c>
      <c r="D16" s="8">
        <f t="shared" si="1"/>
        <v>1221635.22</v>
      </c>
      <c r="E16" s="5">
        <f t="shared" si="0"/>
        <v>100.54</v>
      </c>
    </row>
    <row r="17" spans="1:5" s="14" customFormat="1" x14ac:dyDescent="0.2">
      <c r="A17" s="2" t="s">
        <v>172</v>
      </c>
      <c r="B17" s="1" t="s">
        <v>149</v>
      </c>
      <c r="C17" s="8">
        <f t="shared" si="1"/>
        <v>1215080.43</v>
      </c>
      <c r="D17" s="8">
        <f t="shared" si="1"/>
        <v>1221635.22</v>
      </c>
      <c r="E17" s="5">
        <f t="shared" si="0"/>
        <v>100.54</v>
      </c>
    </row>
    <row r="18" spans="1:5" s="14" customFormat="1" x14ac:dyDescent="0.2">
      <c r="A18" s="2" t="s">
        <v>173</v>
      </c>
      <c r="B18" s="1" t="s">
        <v>20</v>
      </c>
      <c r="C18" s="8">
        <f t="shared" si="1"/>
        <v>1215080.43</v>
      </c>
      <c r="D18" s="8">
        <f t="shared" si="1"/>
        <v>1221635.22</v>
      </c>
      <c r="E18" s="5">
        <f t="shared" si="0"/>
        <v>100.54</v>
      </c>
    </row>
    <row r="19" spans="1:5" s="14" customFormat="1" x14ac:dyDescent="0.2">
      <c r="A19" s="2" t="s">
        <v>174</v>
      </c>
      <c r="B19" s="1" t="s">
        <v>20</v>
      </c>
      <c r="C19" s="8">
        <v>1215080.43</v>
      </c>
      <c r="D19" s="8">
        <v>1221635.22</v>
      </c>
      <c r="E19" s="5">
        <f t="shared" si="0"/>
        <v>100.54</v>
      </c>
    </row>
    <row r="20" spans="1:5" s="14" customFormat="1" x14ac:dyDescent="0.2">
      <c r="A20" s="2" t="s">
        <v>175</v>
      </c>
      <c r="B20" s="1" t="s">
        <v>150</v>
      </c>
      <c r="C20" s="8">
        <f t="shared" ref="C20:D22" si="2">C21</f>
        <v>100</v>
      </c>
      <c r="D20" s="8">
        <f t="shared" si="2"/>
        <v>100</v>
      </c>
      <c r="E20" s="5">
        <f t="shared" si="0"/>
        <v>100</v>
      </c>
    </row>
    <row r="21" spans="1:5" s="14" customFormat="1" ht="25.5" x14ac:dyDescent="0.2">
      <c r="A21" s="2" t="s">
        <v>176</v>
      </c>
      <c r="B21" s="1" t="s">
        <v>151</v>
      </c>
      <c r="C21" s="8">
        <f t="shared" si="2"/>
        <v>100</v>
      </c>
      <c r="D21" s="8">
        <f t="shared" si="2"/>
        <v>100</v>
      </c>
      <c r="E21" s="5">
        <f t="shared" si="0"/>
        <v>100</v>
      </c>
    </row>
    <row r="22" spans="1:5" s="14" customFormat="1" ht="25.5" x14ac:dyDescent="0.2">
      <c r="A22" s="2" t="s">
        <v>178</v>
      </c>
      <c r="B22" s="1" t="s">
        <v>19</v>
      </c>
      <c r="C22" s="8">
        <f t="shared" si="2"/>
        <v>100</v>
      </c>
      <c r="D22" s="8">
        <f t="shared" si="2"/>
        <v>100</v>
      </c>
      <c r="E22" s="5">
        <f t="shared" si="0"/>
        <v>100</v>
      </c>
    </row>
    <row r="23" spans="1:5" s="14" customFormat="1" ht="25.5" x14ac:dyDescent="0.2">
      <c r="A23" s="2" t="s">
        <v>177</v>
      </c>
      <c r="B23" s="1" t="s">
        <v>19</v>
      </c>
      <c r="C23" s="8">
        <v>100</v>
      </c>
      <c r="D23" s="8">
        <v>100</v>
      </c>
      <c r="E23" s="5">
        <f t="shared" si="0"/>
        <v>100</v>
      </c>
    </row>
    <row r="24" spans="1:5" s="14" customFormat="1" x14ac:dyDescent="0.2">
      <c r="A24" s="2" t="s">
        <v>179</v>
      </c>
      <c r="B24" s="1" t="s">
        <v>103</v>
      </c>
      <c r="C24" s="8">
        <f>C25+C28</f>
        <v>716858.40999999992</v>
      </c>
      <c r="D24" s="8">
        <f>D25+D28</f>
        <v>781974.37000000011</v>
      </c>
      <c r="E24" s="5">
        <f t="shared" si="0"/>
        <v>109.08</v>
      </c>
    </row>
    <row r="25" spans="1:5" s="14" customFormat="1" ht="25.5" x14ac:dyDescent="0.2">
      <c r="A25" s="2" t="s">
        <v>180</v>
      </c>
      <c r="B25" s="1" t="s">
        <v>152</v>
      </c>
      <c r="C25" s="8">
        <f>C26</f>
        <v>240500</v>
      </c>
      <c r="D25" s="8">
        <f>D26</f>
        <v>296111.53000000003</v>
      </c>
      <c r="E25" s="5">
        <f t="shared" si="0"/>
        <v>123.12</v>
      </c>
    </row>
    <row r="26" spans="1:5" s="14" customFormat="1" ht="38.25" x14ac:dyDescent="0.2">
      <c r="A26" s="2" t="s">
        <v>181</v>
      </c>
      <c r="B26" s="1" t="s">
        <v>18</v>
      </c>
      <c r="C26" s="8">
        <f>C27</f>
        <v>240500</v>
      </c>
      <c r="D26" s="8">
        <f>D27</f>
        <v>296111.53000000003</v>
      </c>
      <c r="E26" s="5">
        <f t="shared" si="0"/>
        <v>123.12</v>
      </c>
    </row>
    <row r="27" spans="1:5" s="14" customFormat="1" ht="38.25" x14ac:dyDescent="0.2">
      <c r="A27" s="2" t="s">
        <v>182</v>
      </c>
      <c r="B27" s="1" t="s">
        <v>18</v>
      </c>
      <c r="C27" s="8">
        <v>240500</v>
      </c>
      <c r="D27" s="8">
        <v>296111.53000000003</v>
      </c>
      <c r="E27" s="5">
        <f t="shared" si="0"/>
        <v>123.12</v>
      </c>
    </row>
    <row r="28" spans="1:5" s="14" customFormat="1" x14ac:dyDescent="0.2">
      <c r="A28" s="2" t="s">
        <v>183</v>
      </c>
      <c r="B28" s="1" t="s">
        <v>104</v>
      </c>
      <c r="C28" s="8">
        <f>C29</f>
        <v>476358.41</v>
      </c>
      <c r="D28" s="8">
        <f>D29</f>
        <v>485862.84</v>
      </c>
      <c r="E28" s="5">
        <f t="shared" si="0"/>
        <v>102</v>
      </c>
    </row>
    <row r="29" spans="1:5" s="14" customFormat="1" ht="25.5" x14ac:dyDescent="0.2">
      <c r="A29" s="2" t="s">
        <v>184</v>
      </c>
      <c r="B29" s="1" t="s">
        <v>17</v>
      </c>
      <c r="C29" s="8">
        <f>C30</f>
        <v>476358.41</v>
      </c>
      <c r="D29" s="8">
        <f>D30</f>
        <v>485862.84</v>
      </c>
      <c r="E29" s="5">
        <f t="shared" si="0"/>
        <v>102</v>
      </c>
    </row>
    <row r="30" spans="1:5" s="14" customFormat="1" ht="25.5" x14ac:dyDescent="0.2">
      <c r="A30" s="2" t="s">
        <v>355</v>
      </c>
      <c r="B30" s="1" t="s">
        <v>17</v>
      </c>
      <c r="C30" s="8">
        <v>476358.41</v>
      </c>
      <c r="D30" s="8">
        <v>485862.84</v>
      </c>
      <c r="E30" s="5">
        <f t="shared" si="0"/>
        <v>102</v>
      </c>
    </row>
    <row r="31" spans="1:5" s="14" customFormat="1" x14ac:dyDescent="0.2">
      <c r="A31" s="2" t="s">
        <v>185</v>
      </c>
      <c r="B31" s="1" t="s">
        <v>153</v>
      </c>
      <c r="C31" s="31">
        <f t="shared" ref="C31:D33" si="3">C32</f>
        <v>0</v>
      </c>
      <c r="D31" s="31">
        <f t="shared" si="3"/>
        <v>14</v>
      </c>
      <c r="E31" s="5"/>
    </row>
    <row r="32" spans="1:5" s="14" customFormat="1" x14ac:dyDescent="0.2">
      <c r="A32" s="2" t="s">
        <v>186</v>
      </c>
      <c r="B32" s="1" t="s">
        <v>154</v>
      </c>
      <c r="C32" s="8">
        <f t="shared" si="3"/>
        <v>0</v>
      </c>
      <c r="D32" s="8">
        <f t="shared" si="3"/>
        <v>14</v>
      </c>
      <c r="E32" s="5"/>
    </row>
    <row r="33" spans="1:5" s="14" customFormat="1" x14ac:dyDescent="0.2">
      <c r="A33" s="2" t="s">
        <v>187</v>
      </c>
      <c r="B33" s="1" t="s">
        <v>16</v>
      </c>
      <c r="C33" s="8">
        <f t="shared" si="3"/>
        <v>0</v>
      </c>
      <c r="D33" s="8">
        <f t="shared" si="3"/>
        <v>14</v>
      </c>
      <c r="E33" s="5"/>
    </row>
    <row r="34" spans="1:5" s="14" customFormat="1" x14ac:dyDescent="0.2">
      <c r="A34" s="2" t="s">
        <v>188</v>
      </c>
      <c r="B34" s="1" t="s">
        <v>16</v>
      </c>
      <c r="C34" s="8">
        <v>0</v>
      </c>
      <c r="D34" s="8">
        <v>14</v>
      </c>
      <c r="E34" s="5"/>
    </row>
    <row r="35" spans="1:5" s="14" customFormat="1" x14ac:dyDescent="0.2">
      <c r="A35" s="2" t="s">
        <v>189</v>
      </c>
      <c r="B35" s="1" t="s">
        <v>145</v>
      </c>
      <c r="C35" s="8">
        <f>C36+C57+C59+C61</f>
        <v>1006791807.65</v>
      </c>
      <c r="D35" s="8">
        <f>D36+D57+D59+D61</f>
        <v>1001679494.7599999</v>
      </c>
      <c r="E35" s="5">
        <f t="shared" si="0"/>
        <v>99.49</v>
      </c>
    </row>
    <row r="36" spans="1:5" s="14" customFormat="1" ht="25.5" x14ac:dyDescent="0.2">
      <c r="A36" s="2" t="s">
        <v>190</v>
      </c>
      <c r="B36" s="1" t="s">
        <v>155</v>
      </c>
      <c r="C36" s="8">
        <f>C37+C40+C42+C48+C55</f>
        <v>935499105.13999999</v>
      </c>
      <c r="D36" s="8">
        <f>D37+D40+D42+D48+D55</f>
        <v>930227792.24999988</v>
      </c>
      <c r="E36" s="5">
        <f t="shared" si="0"/>
        <v>99.44</v>
      </c>
    </row>
    <row r="37" spans="1:5" s="14" customFormat="1" x14ac:dyDescent="0.2">
      <c r="A37" s="2" t="s">
        <v>191</v>
      </c>
      <c r="B37" s="1" t="s">
        <v>156</v>
      </c>
      <c r="C37" s="8">
        <f>C38</f>
        <v>129485238.2</v>
      </c>
      <c r="D37" s="8">
        <f>D38</f>
        <v>129485238.2</v>
      </c>
      <c r="E37" s="5">
        <f t="shared" si="0"/>
        <v>100</v>
      </c>
    </row>
    <row r="38" spans="1:5" s="14" customFormat="1" x14ac:dyDescent="0.2">
      <c r="A38" s="2" t="s">
        <v>192</v>
      </c>
      <c r="B38" s="1" t="s">
        <v>157</v>
      </c>
      <c r="C38" s="8">
        <f>C39</f>
        <v>129485238.2</v>
      </c>
      <c r="D38" s="8">
        <f>D39</f>
        <v>129485238.2</v>
      </c>
      <c r="E38" s="5">
        <f t="shared" si="0"/>
        <v>100</v>
      </c>
    </row>
    <row r="39" spans="1:5" s="14" customFormat="1" ht="25.5" x14ac:dyDescent="0.2">
      <c r="A39" s="2" t="s">
        <v>193</v>
      </c>
      <c r="B39" s="1" t="s">
        <v>15</v>
      </c>
      <c r="C39" s="8">
        <v>129485238.2</v>
      </c>
      <c r="D39" s="8">
        <v>129485238.2</v>
      </c>
      <c r="E39" s="5">
        <f t="shared" si="0"/>
        <v>100</v>
      </c>
    </row>
    <row r="40" spans="1:5" s="14" customFormat="1" x14ac:dyDescent="0.2">
      <c r="A40" s="2" t="s">
        <v>361</v>
      </c>
      <c r="B40" s="1" t="s">
        <v>362</v>
      </c>
      <c r="C40" s="8">
        <f>C41</f>
        <v>34450300</v>
      </c>
      <c r="D40" s="8">
        <f>D41</f>
        <v>34450300</v>
      </c>
      <c r="E40" s="5">
        <f t="shared" si="0"/>
        <v>100</v>
      </c>
    </row>
    <row r="41" spans="1:5" s="14" customFormat="1" x14ac:dyDescent="0.2">
      <c r="A41" s="2" t="s">
        <v>360</v>
      </c>
      <c r="B41" s="1" t="s">
        <v>359</v>
      </c>
      <c r="C41" s="8">
        <v>34450300</v>
      </c>
      <c r="D41" s="8">
        <v>34450300</v>
      </c>
      <c r="E41" s="5">
        <f t="shared" si="0"/>
        <v>100</v>
      </c>
    </row>
    <row r="42" spans="1:5" s="14" customFormat="1" x14ac:dyDescent="0.2">
      <c r="A42" s="2" t="s">
        <v>194</v>
      </c>
      <c r="B42" s="1" t="s">
        <v>158</v>
      </c>
      <c r="C42" s="8">
        <f>SUM(C43:C47)</f>
        <v>247803895.94</v>
      </c>
      <c r="D42" s="8">
        <f>SUM(D43:D47)</f>
        <v>245127224.35999998</v>
      </c>
      <c r="E42" s="5">
        <f t="shared" si="0"/>
        <v>98.92</v>
      </c>
    </row>
    <row r="43" spans="1:5" s="14" customFormat="1" ht="38.25" x14ac:dyDescent="0.2">
      <c r="A43" s="2" t="s">
        <v>195</v>
      </c>
      <c r="B43" s="1" t="s">
        <v>14</v>
      </c>
      <c r="C43" s="8">
        <v>10409400</v>
      </c>
      <c r="D43" s="8">
        <v>10409400</v>
      </c>
      <c r="E43" s="5">
        <f t="shared" si="0"/>
        <v>100</v>
      </c>
    </row>
    <row r="44" spans="1:5" s="14" customFormat="1" ht="25.5" x14ac:dyDescent="0.2">
      <c r="A44" s="37" t="s">
        <v>363</v>
      </c>
      <c r="B44" s="38" t="s">
        <v>364</v>
      </c>
      <c r="C44" s="8">
        <v>3968736.97</v>
      </c>
      <c r="D44" s="8">
        <v>3490931.8</v>
      </c>
      <c r="E44" s="5">
        <f t="shared" si="0"/>
        <v>87.96</v>
      </c>
    </row>
    <row r="45" spans="1:5" s="14" customFormat="1" x14ac:dyDescent="0.2">
      <c r="A45" s="2" t="s">
        <v>196</v>
      </c>
      <c r="B45" s="1" t="s">
        <v>13</v>
      </c>
      <c r="C45" s="8">
        <v>34042.550000000003</v>
      </c>
      <c r="D45" s="8">
        <v>34042.550000000003</v>
      </c>
      <c r="E45" s="5">
        <f t="shared" si="0"/>
        <v>100</v>
      </c>
    </row>
    <row r="46" spans="1:5" s="14" customFormat="1" ht="25.5" x14ac:dyDescent="0.2">
      <c r="A46" s="2" t="s">
        <v>11</v>
      </c>
      <c r="B46" s="1" t="s">
        <v>12</v>
      </c>
      <c r="C46" s="8">
        <v>7070158.9699999997</v>
      </c>
      <c r="D46" s="8">
        <v>7070158.9699999997</v>
      </c>
      <c r="E46" s="5">
        <f t="shared" si="0"/>
        <v>100</v>
      </c>
    </row>
    <row r="47" spans="1:5" s="14" customFormat="1" x14ac:dyDescent="0.2">
      <c r="A47" s="2" t="s">
        <v>197</v>
      </c>
      <c r="B47" s="1" t="s">
        <v>10</v>
      </c>
      <c r="C47" s="8">
        <v>226321557.44999999</v>
      </c>
      <c r="D47" s="8">
        <v>224122691.03999999</v>
      </c>
      <c r="E47" s="5">
        <f t="shared" si="0"/>
        <v>99.03</v>
      </c>
    </row>
    <row r="48" spans="1:5" s="14" customFormat="1" x14ac:dyDescent="0.2">
      <c r="A48" s="2" t="s">
        <v>198</v>
      </c>
      <c r="B48" s="1" t="s">
        <v>159</v>
      </c>
      <c r="C48" s="8">
        <f>SUM(C49:C54)</f>
        <v>502552171</v>
      </c>
      <c r="D48" s="8">
        <f>SUM(D49:D54)</f>
        <v>500479815.03000003</v>
      </c>
      <c r="E48" s="5">
        <f t="shared" si="0"/>
        <v>99.59</v>
      </c>
    </row>
    <row r="49" spans="1:6" s="14" customFormat="1" ht="25.5" x14ac:dyDescent="0.2">
      <c r="A49" s="2" t="s">
        <v>199</v>
      </c>
      <c r="B49" s="1" t="s">
        <v>9</v>
      </c>
      <c r="C49" s="8">
        <v>480424600</v>
      </c>
      <c r="D49" s="8">
        <v>478364941.23000002</v>
      </c>
      <c r="E49" s="5">
        <f t="shared" si="0"/>
        <v>99.57</v>
      </c>
    </row>
    <row r="50" spans="1:6" s="14" customFormat="1" ht="38.25" x14ac:dyDescent="0.2">
      <c r="A50" s="2" t="s">
        <v>200</v>
      </c>
      <c r="B50" s="1" t="s">
        <v>8</v>
      </c>
      <c r="C50" s="8">
        <v>15316000</v>
      </c>
      <c r="D50" s="8">
        <v>15316000</v>
      </c>
      <c r="E50" s="5">
        <f t="shared" si="0"/>
        <v>100</v>
      </c>
    </row>
    <row r="51" spans="1:6" s="14" customFormat="1" ht="38.25" x14ac:dyDescent="0.2">
      <c r="A51" s="2" t="s">
        <v>201</v>
      </c>
      <c r="B51" s="1" t="s">
        <v>7</v>
      </c>
      <c r="C51" s="8">
        <v>1593471</v>
      </c>
      <c r="D51" s="8">
        <v>1593471</v>
      </c>
      <c r="E51" s="5">
        <f t="shared" si="0"/>
        <v>100</v>
      </c>
    </row>
    <row r="52" spans="1:6" s="14" customFormat="1" ht="25.5" x14ac:dyDescent="0.2">
      <c r="A52" s="2" t="s">
        <v>202</v>
      </c>
      <c r="B52" s="1" t="s">
        <v>6</v>
      </c>
      <c r="C52" s="8">
        <v>1604400</v>
      </c>
      <c r="D52" s="8">
        <v>1604400</v>
      </c>
      <c r="E52" s="5">
        <f t="shared" si="0"/>
        <v>100</v>
      </c>
    </row>
    <row r="53" spans="1:6" s="14" customFormat="1" ht="38.25" x14ac:dyDescent="0.2">
      <c r="A53" s="2" t="s">
        <v>203</v>
      </c>
      <c r="B53" s="1" t="s">
        <v>5</v>
      </c>
      <c r="C53" s="8">
        <v>21300</v>
      </c>
      <c r="D53" s="8">
        <v>8602.7999999999993</v>
      </c>
      <c r="E53" s="5">
        <f t="shared" si="0"/>
        <v>40.39</v>
      </c>
    </row>
    <row r="54" spans="1:6" s="14" customFormat="1" ht="25.5" x14ac:dyDescent="0.2">
      <c r="A54" s="2" t="s">
        <v>204</v>
      </c>
      <c r="B54" s="1" t="s">
        <v>4</v>
      </c>
      <c r="C54" s="8">
        <v>3592400</v>
      </c>
      <c r="D54" s="8">
        <v>3592400</v>
      </c>
      <c r="E54" s="5">
        <f t="shared" si="0"/>
        <v>100</v>
      </c>
    </row>
    <row r="55" spans="1:6" s="14" customFormat="1" x14ac:dyDescent="0.2">
      <c r="A55" s="2" t="s">
        <v>205</v>
      </c>
      <c r="B55" s="1" t="s">
        <v>160</v>
      </c>
      <c r="C55" s="8">
        <f>C56</f>
        <v>21207500</v>
      </c>
      <c r="D55" s="8">
        <f>D56</f>
        <v>20685214.66</v>
      </c>
      <c r="E55" s="5">
        <f t="shared" si="0"/>
        <v>97.54</v>
      </c>
    </row>
    <row r="56" spans="1:6" s="14" customFormat="1" x14ac:dyDescent="0.2">
      <c r="A56" s="2" t="s">
        <v>206</v>
      </c>
      <c r="B56" s="1" t="s">
        <v>3</v>
      </c>
      <c r="C56" s="8">
        <v>21207500</v>
      </c>
      <c r="D56" s="8">
        <v>20685214.66</v>
      </c>
      <c r="E56" s="5">
        <f t="shared" si="0"/>
        <v>97.54</v>
      </c>
    </row>
    <row r="57" spans="1:6" s="14" customFormat="1" x14ac:dyDescent="0.2">
      <c r="A57" s="2" t="s">
        <v>207</v>
      </c>
      <c r="B57" s="1" t="s">
        <v>161</v>
      </c>
      <c r="C57" s="8">
        <f>C58</f>
        <v>74796140.599999994</v>
      </c>
      <c r="D57" s="8">
        <f>D58</f>
        <v>74955140.599999994</v>
      </c>
      <c r="E57" s="5">
        <f t="shared" si="0"/>
        <v>100.21</v>
      </c>
    </row>
    <row r="58" spans="1:6" s="14" customFormat="1" x14ac:dyDescent="0.2">
      <c r="A58" s="2" t="s">
        <v>208</v>
      </c>
      <c r="B58" s="1" t="s">
        <v>2</v>
      </c>
      <c r="C58" s="8">
        <v>74796140.599999994</v>
      </c>
      <c r="D58" s="8">
        <v>74955140.599999994</v>
      </c>
      <c r="E58" s="5">
        <f t="shared" si="0"/>
        <v>100.21</v>
      </c>
    </row>
    <row r="59" spans="1:6" s="14" customFormat="1" ht="51" x14ac:dyDescent="0.2">
      <c r="A59" s="2" t="s">
        <v>209</v>
      </c>
      <c r="B59" s="1" t="s">
        <v>162</v>
      </c>
      <c r="C59" s="8">
        <f>C60</f>
        <v>33991.01</v>
      </c>
      <c r="D59" s="8">
        <f>D60</f>
        <v>33991.01</v>
      </c>
      <c r="E59" s="5">
        <f t="shared" si="0"/>
        <v>100</v>
      </c>
    </row>
    <row r="60" spans="1:6" s="14" customFormat="1" ht="25.5" x14ac:dyDescent="0.2">
      <c r="A60" s="2" t="s">
        <v>210</v>
      </c>
      <c r="B60" s="1" t="s">
        <v>1</v>
      </c>
      <c r="C60" s="8">
        <v>33991.01</v>
      </c>
      <c r="D60" s="8">
        <v>33991.01</v>
      </c>
      <c r="E60" s="5">
        <f t="shared" si="0"/>
        <v>100</v>
      </c>
    </row>
    <row r="61" spans="1:6" s="14" customFormat="1" ht="25.5" x14ac:dyDescent="0.2">
      <c r="A61" s="2" t="s">
        <v>211</v>
      </c>
      <c r="B61" s="1" t="s">
        <v>163</v>
      </c>
      <c r="C61" s="31">
        <f>SUM(C62:C62)</f>
        <v>-3537429.1</v>
      </c>
      <c r="D61" s="31">
        <f>SUM(D62:D62)</f>
        <v>-3537429.1</v>
      </c>
      <c r="E61" s="5">
        <f t="shared" si="0"/>
        <v>100</v>
      </c>
    </row>
    <row r="62" spans="1:6" s="14" customFormat="1" ht="25.5" x14ac:dyDescent="0.2">
      <c r="A62" s="2" t="s">
        <v>212</v>
      </c>
      <c r="B62" s="1" t="s">
        <v>0</v>
      </c>
      <c r="C62" s="31">
        <v>-3537429.1</v>
      </c>
      <c r="D62" s="31">
        <v>-3537429.1</v>
      </c>
      <c r="E62" s="5">
        <f t="shared" si="0"/>
        <v>100</v>
      </c>
    </row>
    <row r="63" spans="1:6" s="14" customFormat="1" x14ac:dyDescent="0.2">
      <c r="A63" s="11" t="s">
        <v>93</v>
      </c>
      <c r="B63" s="12" t="s">
        <v>92</v>
      </c>
      <c r="C63" s="43">
        <f t="shared" ref="C63:D65" si="4">C64</f>
        <v>1472074.92</v>
      </c>
      <c r="D63" s="43">
        <f t="shared" si="4"/>
        <v>1478273.26</v>
      </c>
      <c r="E63" s="5">
        <f t="shared" si="0"/>
        <v>100.42</v>
      </c>
      <c r="F63" s="46"/>
    </row>
    <row r="64" spans="1:6" s="14" customFormat="1" x14ac:dyDescent="0.2">
      <c r="A64" s="11" t="s">
        <v>213</v>
      </c>
      <c r="B64" s="13" t="s">
        <v>102</v>
      </c>
      <c r="C64" s="43">
        <f>C65+C73</f>
        <v>1472074.92</v>
      </c>
      <c r="D64" s="43">
        <f>D65+D73</f>
        <v>1478273.26</v>
      </c>
      <c r="E64" s="5">
        <f t="shared" si="0"/>
        <v>100.42</v>
      </c>
    </row>
    <row r="65" spans="1:5" s="14" customFormat="1" x14ac:dyDescent="0.2">
      <c r="A65" s="11" t="s">
        <v>214</v>
      </c>
      <c r="B65" s="13" t="s">
        <v>141</v>
      </c>
      <c r="C65" s="43">
        <f t="shared" si="4"/>
        <v>932074.92</v>
      </c>
      <c r="D65" s="43">
        <f t="shared" si="4"/>
        <v>938273.26</v>
      </c>
      <c r="E65" s="5">
        <f t="shared" si="0"/>
        <v>100.67</v>
      </c>
    </row>
    <row r="66" spans="1:5" s="14" customFormat="1" x14ac:dyDescent="0.2">
      <c r="A66" s="11" t="s">
        <v>215</v>
      </c>
      <c r="B66" s="13" t="s">
        <v>142</v>
      </c>
      <c r="C66" s="43">
        <f>C67+C69+C71+C72</f>
        <v>932074.92</v>
      </c>
      <c r="D66" s="43">
        <f>D67+D69+D71+D72</f>
        <v>938273.26</v>
      </c>
      <c r="E66" s="5">
        <f t="shared" si="0"/>
        <v>100.67</v>
      </c>
    </row>
    <row r="67" spans="1:5" s="14" customFormat="1" x14ac:dyDescent="0.2">
      <c r="A67" s="11" t="s">
        <v>216</v>
      </c>
      <c r="B67" s="13" t="s">
        <v>143</v>
      </c>
      <c r="C67" s="45">
        <f>C68</f>
        <v>41989.31</v>
      </c>
      <c r="D67" s="45">
        <f>D68</f>
        <v>45758.94</v>
      </c>
      <c r="E67" s="5">
        <f t="shared" si="0"/>
        <v>108.98</v>
      </c>
    </row>
    <row r="68" spans="1:5" s="14" customFormat="1" ht="38.25" x14ac:dyDescent="0.2">
      <c r="A68" s="2" t="s">
        <v>217</v>
      </c>
      <c r="B68" s="1" t="s">
        <v>23</v>
      </c>
      <c r="C68" s="8">
        <v>41989.31</v>
      </c>
      <c r="D68" s="8">
        <v>45758.94</v>
      </c>
      <c r="E68" s="5">
        <f t="shared" si="0"/>
        <v>108.98</v>
      </c>
    </row>
    <row r="69" spans="1:5" s="14" customFormat="1" x14ac:dyDescent="0.2">
      <c r="A69" s="2" t="s">
        <v>218</v>
      </c>
      <c r="B69" s="1" t="s">
        <v>144</v>
      </c>
      <c r="C69" s="8">
        <f>C70</f>
        <v>3734.62</v>
      </c>
      <c r="D69" s="8">
        <f>D70</f>
        <v>3734.62</v>
      </c>
      <c r="E69" s="5">
        <f t="shared" ref="E69:E156" si="5">ROUND(D69/C69*100,2)</f>
        <v>100</v>
      </c>
    </row>
    <row r="70" spans="1:5" s="14" customFormat="1" ht="25.5" x14ac:dyDescent="0.2">
      <c r="A70" s="2" t="s">
        <v>219</v>
      </c>
      <c r="B70" s="1" t="s">
        <v>24</v>
      </c>
      <c r="C70" s="8">
        <v>3734.62</v>
      </c>
      <c r="D70" s="8">
        <v>3734.62</v>
      </c>
      <c r="E70" s="5">
        <f t="shared" si="5"/>
        <v>100</v>
      </c>
    </row>
    <row r="71" spans="1:5" s="14" customFormat="1" ht="25.5" x14ac:dyDescent="0.2">
      <c r="A71" s="37" t="s">
        <v>366</v>
      </c>
      <c r="B71" s="38" t="s">
        <v>365</v>
      </c>
      <c r="C71" s="8">
        <v>886350.74</v>
      </c>
      <c r="D71" s="8">
        <v>888640.94</v>
      </c>
      <c r="E71" s="5">
        <f t="shared" si="5"/>
        <v>100.26</v>
      </c>
    </row>
    <row r="72" spans="1:5" s="14" customFormat="1" ht="25.5" x14ac:dyDescent="0.2">
      <c r="A72" s="37" t="s">
        <v>368</v>
      </c>
      <c r="B72" s="38" t="s">
        <v>367</v>
      </c>
      <c r="C72" s="8">
        <v>0.25</v>
      </c>
      <c r="D72" s="8">
        <v>138.76</v>
      </c>
      <c r="E72" s="5">
        <f t="shared" si="5"/>
        <v>55504</v>
      </c>
    </row>
    <row r="73" spans="1:5" s="14" customFormat="1" x14ac:dyDescent="0.2">
      <c r="A73" s="11" t="s">
        <v>372</v>
      </c>
      <c r="B73" s="12" t="s">
        <v>103</v>
      </c>
      <c r="C73" s="8">
        <f>C74+C78</f>
        <v>540000</v>
      </c>
      <c r="D73" s="8">
        <f>D74+D78</f>
        <v>540000</v>
      </c>
      <c r="E73" s="5">
        <f t="shared" si="5"/>
        <v>100</v>
      </c>
    </row>
    <row r="74" spans="1:5" s="14" customFormat="1" ht="63.75" x14ac:dyDescent="0.2">
      <c r="A74" s="11" t="s">
        <v>373</v>
      </c>
      <c r="B74" s="13" t="s">
        <v>123</v>
      </c>
      <c r="C74" s="8">
        <f>C75</f>
        <v>180000</v>
      </c>
      <c r="D74" s="8">
        <f>D75</f>
        <v>180000</v>
      </c>
      <c r="E74" s="5">
        <f t="shared" si="5"/>
        <v>100</v>
      </c>
    </row>
    <row r="75" spans="1:5" s="14" customFormat="1" x14ac:dyDescent="0.2">
      <c r="A75" s="37" t="s">
        <v>374</v>
      </c>
      <c r="B75" s="38" t="s">
        <v>375</v>
      </c>
      <c r="C75" s="8">
        <f>C76</f>
        <v>180000</v>
      </c>
      <c r="D75" s="8">
        <f t="shared" ref="D75" si="6">D76</f>
        <v>180000</v>
      </c>
      <c r="E75" s="5">
        <f t="shared" si="5"/>
        <v>100</v>
      </c>
    </row>
    <row r="76" spans="1:5" s="14" customFormat="1" ht="38.25" x14ac:dyDescent="0.2">
      <c r="A76" s="37" t="s">
        <v>376</v>
      </c>
      <c r="B76" s="38" t="s">
        <v>369</v>
      </c>
      <c r="C76" s="8">
        <f>C77</f>
        <v>180000</v>
      </c>
      <c r="D76" s="8">
        <f>D77</f>
        <v>180000</v>
      </c>
      <c r="E76" s="5">
        <f t="shared" si="5"/>
        <v>100</v>
      </c>
    </row>
    <row r="77" spans="1:5" s="14" customFormat="1" ht="38.25" x14ac:dyDescent="0.2">
      <c r="A77" s="37" t="s">
        <v>370</v>
      </c>
      <c r="B77" s="38" t="s">
        <v>369</v>
      </c>
      <c r="C77" s="8">
        <v>180000</v>
      </c>
      <c r="D77" s="8">
        <v>180000</v>
      </c>
      <c r="E77" s="5">
        <f t="shared" si="5"/>
        <v>100</v>
      </c>
    </row>
    <row r="78" spans="1:5" s="14" customFormat="1" ht="38.25" x14ac:dyDescent="0.2">
      <c r="A78" s="37" t="s">
        <v>379</v>
      </c>
      <c r="B78" s="38" t="s">
        <v>105</v>
      </c>
      <c r="C78" s="8">
        <f t="shared" ref="C78:D80" si="7">C79</f>
        <v>360000</v>
      </c>
      <c r="D78" s="8">
        <f t="shared" si="7"/>
        <v>360000</v>
      </c>
      <c r="E78" s="5">
        <f t="shared" si="5"/>
        <v>100</v>
      </c>
    </row>
    <row r="79" spans="1:5" s="14" customFormat="1" ht="38.25" x14ac:dyDescent="0.2">
      <c r="A79" s="37" t="s">
        <v>378</v>
      </c>
      <c r="B79" s="38" t="s">
        <v>105</v>
      </c>
      <c r="C79" s="8">
        <f t="shared" si="7"/>
        <v>360000</v>
      </c>
      <c r="D79" s="8">
        <f t="shared" si="7"/>
        <v>360000</v>
      </c>
      <c r="E79" s="5">
        <f t="shared" si="5"/>
        <v>100</v>
      </c>
    </row>
    <row r="80" spans="1:5" s="14" customFormat="1" ht="51" x14ac:dyDescent="0.2">
      <c r="A80" s="37" t="s">
        <v>377</v>
      </c>
      <c r="B80" s="38" t="s">
        <v>42</v>
      </c>
      <c r="C80" s="8">
        <f t="shared" si="7"/>
        <v>360000</v>
      </c>
      <c r="D80" s="8">
        <f t="shared" si="7"/>
        <v>360000</v>
      </c>
      <c r="E80" s="5">
        <f t="shared" si="5"/>
        <v>100</v>
      </c>
    </row>
    <row r="81" spans="1:5" s="14" customFormat="1" ht="51" x14ac:dyDescent="0.2">
      <c r="A81" s="37" t="s">
        <v>371</v>
      </c>
      <c r="B81" s="38" t="s">
        <v>42</v>
      </c>
      <c r="C81" s="8">
        <v>360000</v>
      </c>
      <c r="D81" s="8">
        <v>360000</v>
      </c>
      <c r="E81" s="5">
        <f t="shared" si="5"/>
        <v>100</v>
      </c>
    </row>
    <row r="82" spans="1:5" s="14" customFormat="1" x14ac:dyDescent="0.2">
      <c r="A82" s="11" t="s">
        <v>94</v>
      </c>
      <c r="B82" s="12" t="s">
        <v>92</v>
      </c>
      <c r="C82" s="45">
        <f>C83</f>
        <v>30481319.860000003</v>
      </c>
      <c r="D82" s="45">
        <f>D83</f>
        <v>31938369.690000005</v>
      </c>
      <c r="E82" s="5">
        <f t="shared" si="5"/>
        <v>104.78</v>
      </c>
    </row>
    <row r="83" spans="1:5" s="14" customFormat="1" x14ac:dyDescent="0.2">
      <c r="A83" s="2" t="s">
        <v>220</v>
      </c>
      <c r="B83" s="1" t="s">
        <v>102</v>
      </c>
      <c r="C83" s="8">
        <f>C84+C102+C115</f>
        <v>30481319.860000003</v>
      </c>
      <c r="D83" s="8">
        <f>D84+D102+D115</f>
        <v>31938369.690000005</v>
      </c>
      <c r="E83" s="5">
        <f t="shared" si="5"/>
        <v>104.78</v>
      </c>
    </row>
    <row r="84" spans="1:5" s="14" customFormat="1" ht="25.5" x14ac:dyDescent="0.2">
      <c r="A84" s="2" t="s">
        <v>221</v>
      </c>
      <c r="B84" s="1" t="s">
        <v>134</v>
      </c>
      <c r="C84" s="8">
        <f>C85+C96</f>
        <v>27407500.000000004</v>
      </c>
      <c r="D84" s="8">
        <f>D85+D96</f>
        <v>28673355.660000004</v>
      </c>
      <c r="E84" s="5">
        <f t="shared" si="5"/>
        <v>104.62</v>
      </c>
    </row>
    <row r="85" spans="1:5" s="14" customFormat="1" ht="51" x14ac:dyDescent="0.2">
      <c r="A85" s="11" t="s">
        <v>222</v>
      </c>
      <c r="B85" s="13" t="s">
        <v>135</v>
      </c>
      <c r="C85" s="43">
        <f>C86+C88+C90+C92+C94</f>
        <v>25765500.000000004</v>
      </c>
      <c r="D85" s="43">
        <f>D86+D88+D90+D92+D94</f>
        <v>26923635.770000003</v>
      </c>
      <c r="E85" s="5">
        <f t="shared" si="5"/>
        <v>104.49</v>
      </c>
    </row>
    <row r="86" spans="1:5" s="14" customFormat="1" ht="38.25" x14ac:dyDescent="0.2">
      <c r="A86" s="11" t="s">
        <v>223</v>
      </c>
      <c r="B86" s="13" t="s">
        <v>25</v>
      </c>
      <c r="C86" s="45">
        <f>C87</f>
        <v>21783958.140000001</v>
      </c>
      <c r="D86" s="45">
        <f>D87</f>
        <v>22778455.710000001</v>
      </c>
      <c r="E86" s="5">
        <f t="shared" si="5"/>
        <v>104.57</v>
      </c>
    </row>
    <row r="87" spans="1:5" s="14" customFormat="1" ht="38.25" x14ac:dyDescent="0.2">
      <c r="A87" s="2" t="s">
        <v>224</v>
      </c>
      <c r="B87" s="1" t="s">
        <v>25</v>
      </c>
      <c r="C87" s="8">
        <v>21783958.140000001</v>
      </c>
      <c r="D87" s="8">
        <v>22778455.710000001</v>
      </c>
      <c r="E87" s="5">
        <f t="shared" si="5"/>
        <v>104.57</v>
      </c>
    </row>
    <row r="88" spans="1:5" s="14" customFormat="1" ht="38.25" x14ac:dyDescent="0.2">
      <c r="A88" s="2" t="s">
        <v>225</v>
      </c>
      <c r="B88" s="1" t="s">
        <v>26</v>
      </c>
      <c r="C88" s="8">
        <f>C89</f>
        <v>28624.59</v>
      </c>
      <c r="D88" s="8">
        <f>D89</f>
        <v>68019.570000000007</v>
      </c>
      <c r="E88" s="5">
        <f t="shared" si="5"/>
        <v>237.63</v>
      </c>
    </row>
    <row r="89" spans="1:5" s="14" customFormat="1" ht="38.25" x14ac:dyDescent="0.2">
      <c r="A89" s="2" t="s">
        <v>226</v>
      </c>
      <c r="B89" s="1" t="s">
        <v>26</v>
      </c>
      <c r="C89" s="8">
        <v>28624.59</v>
      </c>
      <c r="D89" s="8">
        <v>68019.570000000007</v>
      </c>
      <c r="E89" s="5">
        <f t="shared" si="5"/>
        <v>237.63</v>
      </c>
    </row>
    <row r="90" spans="1:5" s="14" customFormat="1" ht="25.5" x14ac:dyDescent="0.2">
      <c r="A90" s="2" t="s">
        <v>381</v>
      </c>
      <c r="B90" s="1" t="s">
        <v>380</v>
      </c>
      <c r="C90" s="8">
        <f>C91</f>
        <v>3952851.53</v>
      </c>
      <c r="D90" s="8">
        <f>D91</f>
        <v>4077094.75</v>
      </c>
      <c r="E90" s="5">
        <f t="shared" si="5"/>
        <v>103.14</v>
      </c>
    </row>
    <row r="91" spans="1:5" s="14" customFormat="1" ht="25.5" x14ac:dyDescent="0.2">
      <c r="A91" s="2" t="s">
        <v>382</v>
      </c>
      <c r="B91" s="1" t="s">
        <v>380</v>
      </c>
      <c r="C91" s="8">
        <v>3952851.53</v>
      </c>
      <c r="D91" s="8">
        <v>4077094.75</v>
      </c>
      <c r="E91" s="5">
        <f t="shared" si="5"/>
        <v>103.14</v>
      </c>
    </row>
    <row r="92" spans="1:5" s="14" customFormat="1" ht="51" x14ac:dyDescent="0.2">
      <c r="A92" s="2" t="s">
        <v>227</v>
      </c>
      <c r="B92" s="1" t="s">
        <v>27</v>
      </c>
      <c r="C92" s="8">
        <f>C93</f>
        <v>65.69</v>
      </c>
      <c r="D92" s="8">
        <f>D93</f>
        <v>65.69</v>
      </c>
      <c r="E92" s="5">
        <f t="shared" si="5"/>
        <v>100</v>
      </c>
    </row>
    <row r="93" spans="1:5" s="14" customFormat="1" ht="51" x14ac:dyDescent="0.2">
      <c r="A93" s="2" t="s">
        <v>228</v>
      </c>
      <c r="B93" s="1" t="s">
        <v>27</v>
      </c>
      <c r="C93" s="8">
        <v>65.69</v>
      </c>
      <c r="D93" s="8">
        <v>65.69</v>
      </c>
      <c r="E93" s="5">
        <f t="shared" si="5"/>
        <v>100</v>
      </c>
    </row>
    <row r="94" spans="1:5" s="14" customFormat="1" ht="51" x14ac:dyDescent="0.2">
      <c r="A94" s="2" t="s">
        <v>229</v>
      </c>
      <c r="B94" s="1" t="s">
        <v>28</v>
      </c>
      <c r="C94" s="8">
        <f>C95</f>
        <v>0.05</v>
      </c>
      <c r="D94" s="8">
        <f>D95</f>
        <v>0.05</v>
      </c>
      <c r="E94" s="5">
        <f t="shared" si="5"/>
        <v>100</v>
      </c>
    </row>
    <row r="95" spans="1:5" s="14" customFormat="1" ht="51" x14ac:dyDescent="0.2">
      <c r="A95" s="2" t="s">
        <v>230</v>
      </c>
      <c r="B95" s="1" t="s">
        <v>28</v>
      </c>
      <c r="C95" s="8">
        <v>0.05</v>
      </c>
      <c r="D95" s="8">
        <v>0.05</v>
      </c>
      <c r="E95" s="5">
        <f t="shared" si="5"/>
        <v>100</v>
      </c>
    </row>
    <row r="96" spans="1:5" s="14" customFormat="1" ht="38.25" x14ac:dyDescent="0.2">
      <c r="A96" s="2" t="s">
        <v>231</v>
      </c>
      <c r="B96" s="1" t="s">
        <v>136</v>
      </c>
      <c r="C96" s="8">
        <f>C97</f>
        <v>1642000</v>
      </c>
      <c r="D96" s="8">
        <f>D97</f>
        <v>1749719.89</v>
      </c>
      <c r="E96" s="5">
        <f t="shared" si="5"/>
        <v>106.56</v>
      </c>
    </row>
    <row r="97" spans="1:5" s="14" customFormat="1" ht="38.25" x14ac:dyDescent="0.2">
      <c r="A97" s="2" t="s">
        <v>232</v>
      </c>
      <c r="B97" s="1" t="s">
        <v>29</v>
      </c>
      <c r="C97" s="8">
        <f>SUM(C98:C101)</f>
        <v>1642000</v>
      </c>
      <c r="D97" s="8">
        <f>SUM(D98:D101)</f>
        <v>1749719.89</v>
      </c>
      <c r="E97" s="5">
        <f t="shared" si="5"/>
        <v>106.56</v>
      </c>
    </row>
    <row r="98" spans="1:5" s="14" customFormat="1" ht="38.25" x14ac:dyDescent="0.2">
      <c r="A98" s="2" t="s">
        <v>233</v>
      </c>
      <c r="B98" s="1" t="s">
        <v>29</v>
      </c>
      <c r="C98" s="32">
        <v>-264087.65999999997</v>
      </c>
      <c r="D98" s="32">
        <v>-264087.65999999997</v>
      </c>
      <c r="E98" s="5">
        <f t="shared" si="5"/>
        <v>100</v>
      </c>
    </row>
    <row r="99" spans="1:5" s="14" customFormat="1" ht="51" x14ac:dyDescent="0.2">
      <c r="A99" s="2" t="s">
        <v>234</v>
      </c>
      <c r="B99" s="1" t="s">
        <v>30</v>
      </c>
      <c r="C99" s="8">
        <v>672187.66</v>
      </c>
      <c r="D99" s="8">
        <v>712368.56</v>
      </c>
      <c r="E99" s="5">
        <f t="shared" si="5"/>
        <v>105.98</v>
      </c>
    </row>
    <row r="100" spans="1:5" s="14" customFormat="1" ht="38.25" x14ac:dyDescent="0.2">
      <c r="A100" s="2" t="s">
        <v>235</v>
      </c>
      <c r="B100" s="1" t="s">
        <v>31</v>
      </c>
      <c r="C100" s="8">
        <v>151400</v>
      </c>
      <c r="D100" s="8">
        <v>151428.60999999999</v>
      </c>
      <c r="E100" s="5">
        <f t="shared" si="5"/>
        <v>100.02</v>
      </c>
    </row>
    <row r="101" spans="1:5" s="14" customFormat="1" ht="51" x14ac:dyDescent="0.2">
      <c r="A101" s="2" t="s">
        <v>236</v>
      </c>
      <c r="B101" s="1" t="s">
        <v>32</v>
      </c>
      <c r="C101" s="8">
        <v>1082500</v>
      </c>
      <c r="D101" s="8">
        <v>1150010.3799999999</v>
      </c>
      <c r="E101" s="5">
        <f t="shared" si="5"/>
        <v>106.24</v>
      </c>
    </row>
    <row r="102" spans="1:5" s="14" customFormat="1" x14ac:dyDescent="0.2">
      <c r="A102" s="2" t="s">
        <v>237</v>
      </c>
      <c r="B102" s="1" t="s">
        <v>137</v>
      </c>
      <c r="C102" s="8">
        <f>C103+C106+C110</f>
        <v>3051568</v>
      </c>
      <c r="D102" s="8">
        <f>D103+D106+D110</f>
        <v>3235534.17</v>
      </c>
      <c r="E102" s="5">
        <f>ROUND(D102/C102*100,2)</f>
        <v>106.03</v>
      </c>
    </row>
    <row r="103" spans="1:5" s="14" customFormat="1" x14ac:dyDescent="0.2">
      <c r="A103" s="2" t="s">
        <v>238</v>
      </c>
      <c r="B103" s="1" t="s">
        <v>138</v>
      </c>
      <c r="C103" s="8">
        <f>C104</f>
        <v>163407</v>
      </c>
      <c r="D103" s="8">
        <f>D104</f>
        <v>150900</v>
      </c>
      <c r="E103" s="5">
        <f t="shared" si="5"/>
        <v>92.35</v>
      </c>
    </row>
    <row r="104" spans="1:5" s="14" customFormat="1" x14ac:dyDescent="0.2">
      <c r="A104" s="2" t="s">
        <v>239</v>
      </c>
      <c r="B104" s="1" t="s">
        <v>33</v>
      </c>
      <c r="C104" s="8">
        <f>C105</f>
        <v>163407</v>
      </c>
      <c r="D104" s="8">
        <f>D105</f>
        <v>150900</v>
      </c>
      <c r="E104" s="5">
        <f t="shared" si="5"/>
        <v>92.35</v>
      </c>
    </row>
    <row r="105" spans="1:5" s="14" customFormat="1" x14ac:dyDescent="0.2">
      <c r="A105" s="2" t="s">
        <v>240</v>
      </c>
      <c r="B105" s="1" t="s">
        <v>33</v>
      </c>
      <c r="C105" s="8">
        <v>163407</v>
      </c>
      <c r="D105" s="8">
        <v>150900</v>
      </c>
      <c r="E105" s="5">
        <f t="shared" si="5"/>
        <v>92.35</v>
      </c>
    </row>
    <row r="106" spans="1:5" s="14" customFormat="1" ht="38.25" x14ac:dyDescent="0.2">
      <c r="A106" s="2" t="s">
        <v>241</v>
      </c>
      <c r="B106" s="1" t="s">
        <v>139</v>
      </c>
      <c r="C106" s="8">
        <f>C107</f>
        <v>1615369</v>
      </c>
      <c r="D106" s="8">
        <f>D107</f>
        <v>1792317</v>
      </c>
      <c r="E106" s="5">
        <f t="shared" si="5"/>
        <v>110.95</v>
      </c>
    </row>
    <row r="107" spans="1:5" s="14" customFormat="1" ht="51" x14ac:dyDescent="0.2">
      <c r="A107" s="2" t="s">
        <v>242</v>
      </c>
      <c r="B107" s="1" t="s">
        <v>34</v>
      </c>
      <c r="C107" s="8">
        <f>SUM(C108:C109)</f>
        <v>1615369</v>
      </c>
      <c r="D107" s="8">
        <f>SUM(D108:D109)</f>
        <v>1792317</v>
      </c>
      <c r="E107" s="5">
        <f t="shared" si="5"/>
        <v>110.95</v>
      </c>
    </row>
    <row r="108" spans="1:5" s="14" customFormat="1" ht="51" x14ac:dyDescent="0.2">
      <c r="A108" s="2" t="s">
        <v>243</v>
      </c>
      <c r="B108" s="1" t="s">
        <v>34</v>
      </c>
      <c r="C108" s="8">
        <v>1526119</v>
      </c>
      <c r="D108" s="8">
        <v>1703067</v>
      </c>
      <c r="E108" s="5">
        <f t="shared" si="5"/>
        <v>111.59</v>
      </c>
    </row>
    <row r="109" spans="1:5" s="14" customFormat="1" ht="51" x14ac:dyDescent="0.2">
      <c r="A109" s="2" t="s">
        <v>244</v>
      </c>
      <c r="B109" s="1" t="s">
        <v>35</v>
      </c>
      <c r="C109" s="8">
        <v>89250</v>
      </c>
      <c r="D109" s="8">
        <v>89250</v>
      </c>
      <c r="E109" s="5">
        <f t="shared" si="5"/>
        <v>100</v>
      </c>
    </row>
    <row r="110" spans="1:5" s="14" customFormat="1" ht="25.5" x14ac:dyDescent="0.2">
      <c r="A110" s="2" t="s">
        <v>245</v>
      </c>
      <c r="B110" s="1" t="s">
        <v>140</v>
      </c>
      <c r="C110" s="8">
        <f>C111+C113</f>
        <v>1272792</v>
      </c>
      <c r="D110" s="8">
        <f>D111+D113</f>
        <v>1292317.17</v>
      </c>
      <c r="E110" s="5">
        <f t="shared" si="5"/>
        <v>101.53</v>
      </c>
    </row>
    <row r="111" spans="1:5" s="14" customFormat="1" ht="25.5" x14ac:dyDescent="0.2">
      <c r="A111" s="2" t="s">
        <v>246</v>
      </c>
      <c r="B111" s="1" t="s">
        <v>36</v>
      </c>
      <c r="C111" s="8">
        <f>C112</f>
        <v>1262310.3400000001</v>
      </c>
      <c r="D111" s="8">
        <f>D112</f>
        <v>1276709.96</v>
      </c>
      <c r="E111" s="5">
        <f t="shared" si="5"/>
        <v>101.14</v>
      </c>
    </row>
    <row r="112" spans="1:5" s="14" customFormat="1" ht="25.5" x14ac:dyDescent="0.2">
      <c r="A112" s="2" t="s">
        <v>247</v>
      </c>
      <c r="B112" s="1" t="s">
        <v>36</v>
      </c>
      <c r="C112" s="8">
        <v>1262310.3400000001</v>
      </c>
      <c r="D112" s="8">
        <v>1276709.96</v>
      </c>
      <c r="E112" s="5">
        <f t="shared" si="5"/>
        <v>101.14</v>
      </c>
    </row>
    <row r="113" spans="1:5" s="14" customFormat="1" ht="38.25" x14ac:dyDescent="0.2">
      <c r="A113" s="2" t="s">
        <v>384</v>
      </c>
      <c r="B113" s="1" t="s">
        <v>383</v>
      </c>
      <c r="C113" s="8">
        <f>C114</f>
        <v>10481.66</v>
      </c>
      <c r="D113" s="8">
        <f>D114</f>
        <v>15607.21</v>
      </c>
      <c r="E113" s="5">
        <f t="shared" si="5"/>
        <v>148.9</v>
      </c>
    </row>
    <row r="114" spans="1:5" s="14" customFormat="1" ht="38.25" x14ac:dyDescent="0.2">
      <c r="A114" s="2" t="s">
        <v>385</v>
      </c>
      <c r="B114" s="1" t="s">
        <v>383</v>
      </c>
      <c r="C114" s="8">
        <v>10481.66</v>
      </c>
      <c r="D114" s="8">
        <v>15607.21</v>
      </c>
      <c r="E114" s="5">
        <f t="shared" si="5"/>
        <v>148.9</v>
      </c>
    </row>
    <row r="115" spans="1:5" s="14" customFormat="1" x14ac:dyDescent="0.2">
      <c r="A115" s="2" t="s">
        <v>248</v>
      </c>
      <c r="B115" s="1" t="s">
        <v>103</v>
      </c>
      <c r="C115" s="8">
        <f t="shared" ref="C115:D117" si="8">C116</f>
        <v>22251.86</v>
      </c>
      <c r="D115" s="8">
        <f t="shared" si="8"/>
        <v>29479.86</v>
      </c>
      <c r="E115" s="5">
        <f t="shared" si="5"/>
        <v>132.47999999999999</v>
      </c>
    </row>
    <row r="116" spans="1:5" s="14" customFormat="1" x14ac:dyDescent="0.2">
      <c r="A116" s="2" t="s">
        <v>249</v>
      </c>
      <c r="B116" s="1" t="s">
        <v>104</v>
      </c>
      <c r="C116" s="8">
        <f t="shared" si="8"/>
        <v>22251.86</v>
      </c>
      <c r="D116" s="8">
        <f t="shared" si="8"/>
        <v>29479.86</v>
      </c>
      <c r="E116" s="5">
        <f t="shared" si="5"/>
        <v>132.47999999999999</v>
      </c>
    </row>
    <row r="117" spans="1:5" s="14" customFormat="1" ht="25.5" x14ac:dyDescent="0.2">
      <c r="A117" s="2" t="s">
        <v>250</v>
      </c>
      <c r="B117" s="1" t="s">
        <v>17</v>
      </c>
      <c r="C117" s="8">
        <f t="shared" si="8"/>
        <v>22251.86</v>
      </c>
      <c r="D117" s="8">
        <f t="shared" si="8"/>
        <v>29479.86</v>
      </c>
      <c r="E117" s="5">
        <f t="shared" si="5"/>
        <v>132.47999999999999</v>
      </c>
    </row>
    <row r="118" spans="1:5" s="14" customFormat="1" ht="25.5" x14ac:dyDescent="0.2">
      <c r="A118" s="2" t="s">
        <v>251</v>
      </c>
      <c r="B118" s="1" t="s">
        <v>17</v>
      </c>
      <c r="C118" s="8">
        <v>22251.86</v>
      </c>
      <c r="D118" s="8">
        <v>29479.86</v>
      </c>
      <c r="E118" s="5">
        <f t="shared" si="5"/>
        <v>132.47999999999999</v>
      </c>
    </row>
    <row r="119" spans="1:5" s="14" customFormat="1" x14ac:dyDescent="0.2">
      <c r="A119" s="11" t="s">
        <v>95</v>
      </c>
      <c r="B119" s="12" t="s">
        <v>92</v>
      </c>
      <c r="C119" s="45">
        <f t="shared" ref="C119:D121" si="9">C120</f>
        <v>5819900</v>
      </c>
      <c r="D119" s="45">
        <f t="shared" si="9"/>
        <v>5892234.3699999992</v>
      </c>
      <c r="E119" s="5">
        <f t="shared" si="5"/>
        <v>101.24</v>
      </c>
    </row>
    <row r="120" spans="1:5" s="14" customFormat="1" x14ac:dyDescent="0.2">
      <c r="A120" s="11" t="s">
        <v>252</v>
      </c>
      <c r="B120" s="12" t="s">
        <v>102</v>
      </c>
      <c r="C120" s="45">
        <f t="shared" si="9"/>
        <v>5819900</v>
      </c>
      <c r="D120" s="45">
        <f t="shared" si="9"/>
        <v>5892234.3699999992</v>
      </c>
      <c r="E120" s="5">
        <f t="shared" si="5"/>
        <v>101.24</v>
      </c>
    </row>
    <row r="121" spans="1:5" s="14" customFormat="1" ht="25.5" x14ac:dyDescent="0.2">
      <c r="A121" s="11" t="s">
        <v>253</v>
      </c>
      <c r="B121" s="13" t="s">
        <v>132</v>
      </c>
      <c r="C121" s="45">
        <f t="shared" si="9"/>
        <v>5819900</v>
      </c>
      <c r="D121" s="45">
        <f t="shared" si="9"/>
        <v>5892234.3699999992</v>
      </c>
      <c r="E121" s="5">
        <f t="shared" si="5"/>
        <v>101.24</v>
      </c>
    </row>
    <row r="122" spans="1:5" s="14" customFormat="1" x14ac:dyDescent="0.2">
      <c r="A122" s="11" t="s">
        <v>254</v>
      </c>
      <c r="B122" s="13" t="s">
        <v>133</v>
      </c>
      <c r="C122" s="45">
        <f>SUM(C123:C126)</f>
        <v>5819900</v>
      </c>
      <c r="D122" s="45">
        <f>SUM(D123:D126)</f>
        <v>5892234.3699999992</v>
      </c>
      <c r="E122" s="5">
        <f t="shared" si="5"/>
        <v>101.24</v>
      </c>
    </row>
    <row r="123" spans="1:5" s="14" customFormat="1" ht="38.25" x14ac:dyDescent="0.2">
      <c r="A123" s="2" t="s">
        <v>255</v>
      </c>
      <c r="B123" s="1" t="s">
        <v>37</v>
      </c>
      <c r="C123" s="8">
        <v>2625008.37</v>
      </c>
      <c r="D123" s="8">
        <v>2625375.2599999998</v>
      </c>
      <c r="E123" s="5">
        <f t="shared" si="5"/>
        <v>100.01</v>
      </c>
    </row>
    <row r="124" spans="1:5" s="14" customFormat="1" ht="51" x14ac:dyDescent="0.2">
      <c r="A124" s="2" t="s">
        <v>256</v>
      </c>
      <c r="B124" s="1" t="s">
        <v>38</v>
      </c>
      <c r="C124" s="8">
        <v>25281.24</v>
      </c>
      <c r="D124" s="8">
        <v>25284.11</v>
      </c>
      <c r="E124" s="5">
        <f t="shared" si="5"/>
        <v>100.01</v>
      </c>
    </row>
    <row r="125" spans="1:5" s="14" customFormat="1" ht="38.25" x14ac:dyDescent="0.2">
      <c r="A125" s="2" t="s">
        <v>257</v>
      </c>
      <c r="B125" s="1" t="s">
        <v>39</v>
      </c>
      <c r="C125" s="8">
        <v>3757880.47</v>
      </c>
      <c r="D125" s="8">
        <v>3829807.98</v>
      </c>
      <c r="E125" s="5">
        <f t="shared" si="5"/>
        <v>101.91</v>
      </c>
    </row>
    <row r="126" spans="1:5" s="14" customFormat="1" ht="38.25" x14ac:dyDescent="0.2">
      <c r="A126" s="2" t="s">
        <v>258</v>
      </c>
      <c r="B126" s="1" t="s">
        <v>40</v>
      </c>
      <c r="C126" s="31">
        <v>-588270.07999999996</v>
      </c>
      <c r="D126" s="31">
        <v>-588232.98</v>
      </c>
      <c r="E126" s="5">
        <f t="shared" si="5"/>
        <v>99.99</v>
      </c>
    </row>
    <row r="127" spans="1:5" s="14" customFormat="1" x14ac:dyDescent="0.2">
      <c r="A127" s="11" t="s">
        <v>96</v>
      </c>
      <c r="B127" s="12" t="s">
        <v>92</v>
      </c>
      <c r="C127" s="45">
        <f t="shared" ref="C127:D136" si="10">C128</f>
        <v>2686900</v>
      </c>
      <c r="D127" s="45">
        <f t="shared" si="10"/>
        <v>3015500</v>
      </c>
      <c r="E127" s="5">
        <f t="shared" si="5"/>
        <v>112.23</v>
      </c>
    </row>
    <row r="128" spans="1:5" s="14" customFormat="1" x14ac:dyDescent="0.2">
      <c r="A128" s="11" t="s">
        <v>259</v>
      </c>
      <c r="B128" s="12" t="s">
        <v>102</v>
      </c>
      <c r="C128" s="45">
        <f t="shared" si="10"/>
        <v>2686900</v>
      </c>
      <c r="D128" s="45">
        <f t="shared" si="10"/>
        <v>3015500</v>
      </c>
      <c r="E128" s="5">
        <f t="shared" si="5"/>
        <v>112.23</v>
      </c>
    </row>
    <row r="129" spans="1:5" s="14" customFormat="1" x14ac:dyDescent="0.2">
      <c r="A129" s="11" t="s">
        <v>260</v>
      </c>
      <c r="B129" s="12" t="s">
        <v>103</v>
      </c>
      <c r="C129" s="45">
        <f>C130+C133+C136</f>
        <v>2686900</v>
      </c>
      <c r="D129" s="45">
        <f>D130+D133+D136</f>
        <v>3015500</v>
      </c>
      <c r="E129" s="5">
        <f t="shared" si="5"/>
        <v>112.23</v>
      </c>
    </row>
    <row r="130" spans="1:5" s="14" customFormat="1" ht="38.25" x14ac:dyDescent="0.2">
      <c r="A130" s="11" t="s">
        <v>386</v>
      </c>
      <c r="B130" s="13" t="s">
        <v>125</v>
      </c>
      <c r="C130" s="45">
        <f>C131</f>
        <v>20000</v>
      </c>
      <c r="D130" s="45">
        <f>D131</f>
        <v>45000</v>
      </c>
      <c r="E130" s="5">
        <f>ROUND(D130/C130*100,2)</f>
        <v>225</v>
      </c>
    </row>
    <row r="131" spans="1:5" s="14" customFormat="1" ht="25.5" x14ac:dyDescent="0.2">
      <c r="A131" s="11" t="s">
        <v>387</v>
      </c>
      <c r="B131" s="13" t="s">
        <v>126</v>
      </c>
      <c r="C131" s="45">
        <f>C132</f>
        <v>20000</v>
      </c>
      <c r="D131" s="45">
        <f>D132</f>
        <v>45000</v>
      </c>
      <c r="E131" s="5">
        <f t="shared" si="5"/>
        <v>225</v>
      </c>
    </row>
    <row r="132" spans="1:5" s="14" customFormat="1" ht="51" x14ac:dyDescent="0.2">
      <c r="A132" s="11" t="s">
        <v>388</v>
      </c>
      <c r="B132" s="13" t="s">
        <v>82</v>
      </c>
      <c r="C132" s="45">
        <v>20000</v>
      </c>
      <c r="D132" s="45">
        <v>45000</v>
      </c>
      <c r="E132" s="5">
        <f t="shared" si="5"/>
        <v>225</v>
      </c>
    </row>
    <row r="133" spans="1:5" s="14" customFormat="1" ht="63.75" x14ac:dyDescent="0.2">
      <c r="A133" s="11" t="s">
        <v>389</v>
      </c>
      <c r="B133" s="13" t="s">
        <v>123</v>
      </c>
      <c r="C133" s="45">
        <f>C134</f>
        <v>10000</v>
      </c>
      <c r="D133" s="45">
        <f>D134</f>
        <v>10000</v>
      </c>
      <c r="E133" s="5">
        <f t="shared" si="5"/>
        <v>100</v>
      </c>
    </row>
    <row r="134" spans="1:5" s="14" customFormat="1" x14ac:dyDescent="0.2">
      <c r="A134" s="11" t="s">
        <v>390</v>
      </c>
      <c r="B134" s="13" t="s">
        <v>375</v>
      </c>
      <c r="C134" s="45">
        <f>C135</f>
        <v>10000</v>
      </c>
      <c r="D134" s="45">
        <f>D135</f>
        <v>10000</v>
      </c>
      <c r="E134" s="5">
        <f t="shared" si="5"/>
        <v>100</v>
      </c>
    </row>
    <row r="135" spans="1:5" s="14" customFormat="1" ht="38.25" x14ac:dyDescent="0.2">
      <c r="A135" s="11" t="s">
        <v>391</v>
      </c>
      <c r="B135" s="13" t="s">
        <v>369</v>
      </c>
      <c r="C135" s="45">
        <v>10000</v>
      </c>
      <c r="D135" s="45">
        <v>10000</v>
      </c>
      <c r="E135" s="5">
        <f t="shared" si="5"/>
        <v>100</v>
      </c>
    </row>
    <row r="136" spans="1:5" s="14" customFormat="1" ht="25.5" x14ac:dyDescent="0.2">
      <c r="A136" s="11" t="s">
        <v>261</v>
      </c>
      <c r="B136" s="13" t="s">
        <v>129</v>
      </c>
      <c r="C136" s="45">
        <f t="shared" si="10"/>
        <v>2656900</v>
      </c>
      <c r="D136" s="45">
        <f t="shared" si="10"/>
        <v>2960500</v>
      </c>
      <c r="E136" s="5">
        <f t="shared" si="5"/>
        <v>111.43</v>
      </c>
    </row>
    <row r="137" spans="1:5" s="14" customFormat="1" ht="51" x14ac:dyDescent="0.2">
      <c r="A137" s="2" t="s">
        <v>262</v>
      </c>
      <c r="B137" s="1" t="s">
        <v>41</v>
      </c>
      <c r="C137" s="8">
        <v>2656900</v>
      </c>
      <c r="D137" s="8">
        <v>2960500</v>
      </c>
      <c r="E137" s="5">
        <f t="shared" si="5"/>
        <v>111.43</v>
      </c>
    </row>
    <row r="138" spans="1:5" s="14" customFormat="1" x14ac:dyDescent="0.2">
      <c r="A138" s="11" t="s">
        <v>392</v>
      </c>
      <c r="B138" s="12" t="s">
        <v>92</v>
      </c>
      <c r="C138" s="8">
        <f t="shared" ref="C138:D143" si="11">C139</f>
        <v>4000</v>
      </c>
      <c r="D138" s="8">
        <f t="shared" si="11"/>
        <v>4000</v>
      </c>
      <c r="E138" s="5">
        <f t="shared" si="5"/>
        <v>100</v>
      </c>
    </row>
    <row r="139" spans="1:5" s="14" customFormat="1" x14ac:dyDescent="0.2">
      <c r="A139" s="11" t="s">
        <v>398</v>
      </c>
      <c r="B139" s="12" t="s">
        <v>102</v>
      </c>
      <c r="C139" s="8">
        <f t="shared" si="11"/>
        <v>4000</v>
      </c>
      <c r="D139" s="8">
        <f t="shared" si="11"/>
        <v>4000</v>
      </c>
      <c r="E139" s="5">
        <f t="shared" si="5"/>
        <v>100</v>
      </c>
    </row>
    <row r="140" spans="1:5" s="14" customFormat="1" x14ac:dyDescent="0.2">
      <c r="A140" s="11" t="s">
        <v>393</v>
      </c>
      <c r="B140" s="12" t="s">
        <v>106</v>
      </c>
      <c r="C140" s="8">
        <f t="shared" si="11"/>
        <v>4000</v>
      </c>
      <c r="D140" s="8">
        <f t="shared" si="11"/>
        <v>4000</v>
      </c>
      <c r="E140" s="5">
        <f t="shared" si="5"/>
        <v>100</v>
      </c>
    </row>
    <row r="141" spans="1:5" s="14" customFormat="1" x14ac:dyDescent="0.2">
      <c r="A141" s="11" t="s">
        <v>394</v>
      </c>
      <c r="B141" s="12" t="s">
        <v>103</v>
      </c>
      <c r="C141" s="8">
        <f t="shared" si="11"/>
        <v>4000</v>
      </c>
      <c r="D141" s="8">
        <f t="shared" si="11"/>
        <v>4000</v>
      </c>
      <c r="E141" s="5">
        <f t="shared" si="5"/>
        <v>100</v>
      </c>
    </row>
    <row r="142" spans="1:5" s="14" customFormat="1" ht="38.25" x14ac:dyDescent="0.2">
      <c r="A142" s="11" t="s">
        <v>395</v>
      </c>
      <c r="B142" s="13" t="s">
        <v>125</v>
      </c>
      <c r="C142" s="8">
        <f t="shared" si="11"/>
        <v>4000</v>
      </c>
      <c r="D142" s="8">
        <f t="shared" si="11"/>
        <v>4000</v>
      </c>
      <c r="E142" s="5">
        <f t="shared" si="5"/>
        <v>100</v>
      </c>
    </row>
    <row r="143" spans="1:5" s="14" customFormat="1" ht="25.5" x14ac:dyDescent="0.2">
      <c r="A143" s="11" t="s">
        <v>396</v>
      </c>
      <c r="B143" s="13" t="s">
        <v>126</v>
      </c>
      <c r="C143" s="8">
        <f t="shared" si="11"/>
        <v>4000</v>
      </c>
      <c r="D143" s="8">
        <f t="shared" si="11"/>
        <v>4000</v>
      </c>
      <c r="E143" s="5">
        <f t="shared" si="5"/>
        <v>100</v>
      </c>
    </row>
    <row r="144" spans="1:5" s="14" customFormat="1" ht="51" x14ac:dyDescent="0.2">
      <c r="A144" s="11" t="s">
        <v>397</v>
      </c>
      <c r="B144" s="13" t="s">
        <v>82</v>
      </c>
      <c r="C144" s="8">
        <v>4000</v>
      </c>
      <c r="D144" s="8">
        <v>4000</v>
      </c>
      <c r="E144" s="5">
        <f t="shared" si="5"/>
        <v>100</v>
      </c>
    </row>
    <row r="145" spans="1:5" s="14" customFormat="1" x14ac:dyDescent="0.2">
      <c r="A145" s="11" t="s">
        <v>97</v>
      </c>
      <c r="B145" s="12" t="s">
        <v>92</v>
      </c>
      <c r="C145" s="43">
        <f>C146</f>
        <v>545066355</v>
      </c>
      <c r="D145" s="43">
        <f>D146</f>
        <v>554662179.66999996</v>
      </c>
      <c r="E145" s="5">
        <f t="shared" si="5"/>
        <v>101.76</v>
      </c>
    </row>
    <row r="146" spans="1:5" s="14" customFormat="1" x14ac:dyDescent="0.2">
      <c r="A146" s="11" t="s">
        <v>263</v>
      </c>
      <c r="B146" s="12" t="s">
        <v>102</v>
      </c>
      <c r="C146" s="43">
        <f>C147+C164+C191+C209+C213</f>
        <v>545066355</v>
      </c>
      <c r="D146" s="43">
        <f>D147+D164+D191+D209+D213</f>
        <v>554662179.66999996</v>
      </c>
      <c r="E146" s="5">
        <f t="shared" si="5"/>
        <v>101.76</v>
      </c>
    </row>
    <row r="147" spans="1:5" s="14" customFormat="1" x14ac:dyDescent="0.2">
      <c r="A147" s="11" t="s">
        <v>264</v>
      </c>
      <c r="B147" s="12" t="s">
        <v>106</v>
      </c>
      <c r="C147" s="43">
        <f>C148</f>
        <v>498586355</v>
      </c>
      <c r="D147" s="43">
        <f>D148</f>
        <v>507290449.86000001</v>
      </c>
      <c r="E147" s="5">
        <f t="shared" si="5"/>
        <v>101.75</v>
      </c>
    </row>
    <row r="148" spans="1:5" s="14" customFormat="1" x14ac:dyDescent="0.2">
      <c r="A148" s="11" t="s">
        <v>265</v>
      </c>
      <c r="B148" s="12" t="s">
        <v>107</v>
      </c>
      <c r="C148" s="43">
        <f>C149+C153+C157+C162</f>
        <v>498586355</v>
      </c>
      <c r="D148" s="43">
        <f>D149+D153+D157+D162</f>
        <v>507290449.86000001</v>
      </c>
      <c r="E148" s="5">
        <f t="shared" si="5"/>
        <v>101.75</v>
      </c>
    </row>
    <row r="149" spans="1:5" s="14" customFormat="1" ht="51" x14ac:dyDescent="0.2">
      <c r="A149" s="11" t="s">
        <v>266</v>
      </c>
      <c r="B149" s="13" t="s">
        <v>43</v>
      </c>
      <c r="C149" s="45">
        <f>SUM(C150:C152)</f>
        <v>495800563.61000001</v>
      </c>
      <c r="D149" s="45">
        <f>SUM(D150:D152)</f>
        <v>504483415.84000003</v>
      </c>
      <c r="E149" s="5">
        <f t="shared" si="5"/>
        <v>101.75</v>
      </c>
    </row>
    <row r="150" spans="1:5" s="14" customFormat="1" ht="51" x14ac:dyDescent="0.2">
      <c r="A150" s="2" t="s">
        <v>267</v>
      </c>
      <c r="B150" s="1" t="s">
        <v>43</v>
      </c>
      <c r="C150" s="8">
        <v>495674981.26999998</v>
      </c>
      <c r="D150" s="8">
        <v>504355431.42000002</v>
      </c>
      <c r="E150" s="5">
        <f t="shared" si="5"/>
        <v>101.75</v>
      </c>
    </row>
    <row r="151" spans="1:5" s="14" customFormat="1" ht="51" x14ac:dyDescent="0.2">
      <c r="A151" s="2" t="s">
        <v>268</v>
      </c>
      <c r="B151" s="1" t="s">
        <v>44</v>
      </c>
      <c r="C151" s="32">
        <v>-54467.13</v>
      </c>
      <c r="D151" s="32">
        <v>-53791.03</v>
      </c>
      <c r="E151" s="5">
        <f t="shared" si="5"/>
        <v>98.76</v>
      </c>
    </row>
    <row r="152" spans="1:5" s="14" customFormat="1" ht="51" x14ac:dyDescent="0.2">
      <c r="A152" s="2" t="s">
        <v>269</v>
      </c>
      <c r="B152" s="1" t="s">
        <v>45</v>
      </c>
      <c r="C152" s="8">
        <v>180049.47</v>
      </c>
      <c r="D152" s="8">
        <v>181775.45</v>
      </c>
      <c r="E152" s="5">
        <f t="shared" si="5"/>
        <v>100.96</v>
      </c>
    </row>
    <row r="153" spans="1:5" s="14" customFormat="1" ht="63.75" x14ac:dyDescent="0.2">
      <c r="A153" s="2" t="s">
        <v>270</v>
      </c>
      <c r="B153" s="1" t="s">
        <v>108</v>
      </c>
      <c r="C153" s="8">
        <f>SUM(C154:C156)</f>
        <v>1884865.04</v>
      </c>
      <c r="D153" s="8">
        <f>SUM(D154:D156)</f>
        <v>1885087.04</v>
      </c>
      <c r="E153" s="5">
        <f t="shared" si="5"/>
        <v>100.01</v>
      </c>
    </row>
    <row r="154" spans="1:5" s="14" customFormat="1" ht="76.5" x14ac:dyDescent="0.2">
      <c r="A154" s="2" t="s">
        <v>271</v>
      </c>
      <c r="B154" s="1" t="s">
        <v>46</v>
      </c>
      <c r="C154" s="8">
        <v>1869166</v>
      </c>
      <c r="D154" s="8">
        <v>1869166</v>
      </c>
      <c r="E154" s="5">
        <f t="shared" si="5"/>
        <v>100</v>
      </c>
    </row>
    <row r="155" spans="1:5" s="14" customFormat="1" ht="63.75" x14ac:dyDescent="0.2">
      <c r="A155" s="2" t="s">
        <v>272</v>
      </c>
      <c r="B155" s="1" t="s">
        <v>47</v>
      </c>
      <c r="C155" s="8">
        <v>11999.04</v>
      </c>
      <c r="D155" s="8">
        <v>12221.04</v>
      </c>
      <c r="E155" s="5">
        <f t="shared" si="5"/>
        <v>101.85</v>
      </c>
    </row>
    <row r="156" spans="1:5" s="14" customFormat="1" ht="76.5" x14ac:dyDescent="0.2">
      <c r="A156" s="2" t="s">
        <v>273</v>
      </c>
      <c r="B156" s="1" t="s">
        <v>48</v>
      </c>
      <c r="C156" s="8">
        <v>3700</v>
      </c>
      <c r="D156" s="8">
        <v>3700</v>
      </c>
      <c r="E156" s="5">
        <f t="shared" si="5"/>
        <v>100</v>
      </c>
    </row>
    <row r="157" spans="1:5" s="14" customFormat="1" ht="25.5" x14ac:dyDescent="0.2">
      <c r="A157" s="2" t="s">
        <v>274</v>
      </c>
      <c r="B157" s="1" t="s">
        <v>109</v>
      </c>
      <c r="C157" s="8">
        <f>SUM(C158:C161)</f>
        <v>666440.33000000007</v>
      </c>
      <c r="D157" s="8">
        <f>SUM(D158:D161)</f>
        <v>684385.52</v>
      </c>
      <c r="E157" s="5">
        <f t="shared" ref="E157:E223" si="12">ROUND(D157/C157*100,2)</f>
        <v>102.69</v>
      </c>
    </row>
    <row r="158" spans="1:5" s="14" customFormat="1" ht="38.25" x14ac:dyDescent="0.2">
      <c r="A158" s="2" t="s">
        <v>275</v>
      </c>
      <c r="B158" s="1" t="s">
        <v>49</v>
      </c>
      <c r="C158" s="8">
        <v>615045.4</v>
      </c>
      <c r="D158" s="8">
        <v>630031.14</v>
      </c>
      <c r="E158" s="5">
        <f t="shared" si="12"/>
        <v>102.44</v>
      </c>
    </row>
    <row r="159" spans="1:5" s="14" customFormat="1" ht="25.5" x14ac:dyDescent="0.2">
      <c r="A159" s="2" t="s">
        <v>276</v>
      </c>
      <c r="B159" s="1" t="s">
        <v>50</v>
      </c>
      <c r="C159" s="8">
        <v>21878.55</v>
      </c>
      <c r="D159" s="8">
        <v>21894.27</v>
      </c>
      <c r="E159" s="5">
        <f t="shared" si="12"/>
        <v>100.07</v>
      </c>
    </row>
    <row r="160" spans="1:5" s="14" customFormat="1" ht="25.5" x14ac:dyDescent="0.2">
      <c r="A160" s="2" t="s">
        <v>403</v>
      </c>
      <c r="B160" s="1" t="s">
        <v>109</v>
      </c>
      <c r="C160" s="8">
        <v>0</v>
      </c>
      <c r="D160" s="8">
        <v>29.98</v>
      </c>
      <c r="E160" s="5"/>
    </row>
    <row r="161" spans="1:5" s="14" customFormat="1" ht="38.25" x14ac:dyDescent="0.2">
      <c r="A161" s="2" t="s">
        <v>277</v>
      </c>
      <c r="B161" s="1" t="s">
        <v>51</v>
      </c>
      <c r="C161" s="8">
        <v>29516.38</v>
      </c>
      <c r="D161" s="8">
        <v>32430.13</v>
      </c>
      <c r="E161" s="5">
        <f t="shared" si="12"/>
        <v>109.87</v>
      </c>
    </row>
    <row r="162" spans="1:5" s="14" customFormat="1" ht="63.75" x14ac:dyDescent="0.2">
      <c r="A162" s="2" t="s">
        <v>278</v>
      </c>
      <c r="B162" s="1" t="s">
        <v>52</v>
      </c>
      <c r="C162" s="8">
        <f>C163</f>
        <v>234486.02</v>
      </c>
      <c r="D162" s="8">
        <f>D163</f>
        <v>237561.46</v>
      </c>
      <c r="E162" s="5">
        <f t="shared" si="12"/>
        <v>101.31</v>
      </c>
    </row>
    <row r="163" spans="1:5" s="14" customFormat="1" ht="63.75" x14ac:dyDescent="0.2">
      <c r="A163" s="2" t="s">
        <v>279</v>
      </c>
      <c r="B163" s="1" t="s">
        <v>52</v>
      </c>
      <c r="C163" s="8">
        <v>234486.02</v>
      </c>
      <c r="D163" s="8">
        <v>237561.46</v>
      </c>
      <c r="E163" s="5">
        <f t="shared" si="12"/>
        <v>101.31</v>
      </c>
    </row>
    <row r="164" spans="1:5" s="14" customFormat="1" x14ac:dyDescent="0.2">
      <c r="A164" s="2" t="s">
        <v>280</v>
      </c>
      <c r="B164" s="1" t="s">
        <v>110</v>
      </c>
      <c r="C164" s="40">
        <f>C165+C179+C187</f>
        <v>32184000</v>
      </c>
      <c r="D164" s="40">
        <f>D165+D179+D187</f>
        <v>32272864.950000003</v>
      </c>
      <c r="E164" s="5">
        <f t="shared" si="12"/>
        <v>100.28</v>
      </c>
    </row>
    <row r="165" spans="1:5" s="14" customFormat="1" x14ac:dyDescent="0.2">
      <c r="A165" s="2" t="s">
        <v>281</v>
      </c>
      <c r="B165" s="1" t="s">
        <v>111</v>
      </c>
      <c r="C165" s="8">
        <f>C166+C170+C172+C176</f>
        <v>22864000</v>
      </c>
      <c r="D165" s="8">
        <f>D166+D170+D172+D176</f>
        <v>23036040.450000003</v>
      </c>
      <c r="E165" s="5">
        <f t="shared" si="12"/>
        <v>100.75</v>
      </c>
    </row>
    <row r="166" spans="1:5" s="14" customFormat="1" ht="38.25" x14ac:dyDescent="0.2">
      <c r="A166" s="2" t="s">
        <v>282</v>
      </c>
      <c r="B166" s="1" t="s">
        <v>115</v>
      </c>
      <c r="C166" s="8">
        <f>SUM(C167:C169)</f>
        <v>12925816.810000001</v>
      </c>
      <c r="D166" s="8">
        <f>SUM(D167:D169)</f>
        <v>13005880.510000002</v>
      </c>
      <c r="E166" s="5">
        <f t="shared" si="12"/>
        <v>100.62</v>
      </c>
    </row>
    <row r="167" spans="1:5" s="14" customFormat="1" ht="38.25" x14ac:dyDescent="0.2">
      <c r="A167" s="2" t="s">
        <v>283</v>
      </c>
      <c r="B167" s="1" t="s">
        <v>53</v>
      </c>
      <c r="C167" s="8">
        <v>12647899.83</v>
      </c>
      <c r="D167" s="8">
        <v>12726810.060000001</v>
      </c>
      <c r="E167" s="5">
        <f t="shared" si="12"/>
        <v>100.62</v>
      </c>
    </row>
    <row r="168" spans="1:5" s="14" customFormat="1" ht="25.5" x14ac:dyDescent="0.2">
      <c r="A168" s="2" t="s">
        <v>284</v>
      </c>
      <c r="B168" s="1" t="s">
        <v>54</v>
      </c>
      <c r="C168" s="8">
        <v>269979.84999999998</v>
      </c>
      <c r="D168" s="8">
        <v>270133.32</v>
      </c>
      <c r="E168" s="5">
        <f t="shared" si="12"/>
        <v>100.06</v>
      </c>
    </row>
    <row r="169" spans="1:5" s="14" customFormat="1" ht="38.25" x14ac:dyDescent="0.2">
      <c r="A169" s="2" t="s">
        <v>285</v>
      </c>
      <c r="B169" s="1" t="s">
        <v>55</v>
      </c>
      <c r="C169" s="8">
        <v>7937.13</v>
      </c>
      <c r="D169" s="8">
        <v>8937.1299999999992</v>
      </c>
      <c r="E169" s="5">
        <f t="shared" si="12"/>
        <v>112.6</v>
      </c>
    </row>
    <row r="170" spans="1:5" s="14" customFormat="1" ht="25.5" x14ac:dyDescent="0.2">
      <c r="A170" s="2" t="s">
        <v>402</v>
      </c>
      <c r="B170" s="1" t="s">
        <v>399</v>
      </c>
      <c r="C170" s="8">
        <f>C171</f>
        <v>45.19</v>
      </c>
      <c r="D170" s="8">
        <f>D171</f>
        <v>45.19</v>
      </c>
      <c r="E170" s="5">
        <f t="shared" si="12"/>
        <v>100</v>
      </c>
    </row>
    <row r="171" spans="1:5" s="14" customFormat="1" ht="38.25" x14ac:dyDescent="0.2">
      <c r="A171" s="2" t="s">
        <v>401</v>
      </c>
      <c r="B171" s="1" t="s">
        <v>400</v>
      </c>
      <c r="C171" s="8">
        <v>45.19</v>
      </c>
      <c r="D171" s="8">
        <v>45.19</v>
      </c>
      <c r="E171" s="5">
        <f t="shared" si="12"/>
        <v>100</v>
      </c>
    </row>
    <row r="172" spans="1:5" s="14" customFormat="1" ht="38.25" x14ac:dyDescent="0.2">
      <c r="A172" s="2" t="s">
        <v>286</v>
      </c>
      <c r="B172" s="1" t="s">
        <v>59</v>
      </c>
      <c r="C172" s="8">
        <f>SUM(C173:C175)</f>
        <v>9932930.2899999991</v>
      </c>
      <c r="D172" s="8">
        <f>SUM(D173:D175)</f>
        <v>10024907.039999999</v>
      </c>
      <c r="E172" s="5">
        <f t="shared" si="12"/>
        <v>100.93</v>
      </c>
    </row>
    <row r="173" spans="1:5" s="14" customFormat="1" ht="51" x14ac:dyDescent="0.2">
      <c r="A173" s="2" t="s">
        <v>287</v>
      </c>
      <c r="B173" s="1" t="s">
        <v>56</v>
      </c>
      <c r="C173" s="8">
        <v>9883685.4499999993</v>
      </c>
      <c r="D173" s="8">
        <v>9975662.1999999993</v>
      </c>
      <c r="E173" s="5">
        <f t="shared" si="12"/>
        <v>100.93</v>
      </c>
    </row>
    <row r="174" spans="1:5" s="14" customFormat="1" ht="38.25" x14ac:dyDescent="0.2">
      <c r="A174" s="2" t="s">
        <v>288</v>
      </c>
      <c r="B174" s="1" t="s">
        <v>57</v>
      </c>
      <c r="C174" s="8">
        <v>48244.84</v>
      </c>
      <c r="D174" s="8">
        <v>48244.84</v>
      </c>
      <c r="E174" s="5">
        <f t="shared" si="12"/>
        <v>100</v>
      </c>
    </row>
    <row r="175" spans="1:5" s="14" customFormat="1" ht="51" x14ac:dyDescent="0.2">
      <c r="A175" s="2" t="s">
        <v>289</v>
      </c>
      <c r="B175" s="1" t="s">
        <v>58</v>
      </c>
      <c r="C175" s="8">
        <v>1000</v>
      </c>
      <c r="D175" s="8">
        <v>1000</v>
      </c>
      <c r="E175" s="5">
        <f t="shared" si="12"/>
        <v>100</v>
      </c>
    </row>
    <row r="176" spans="1:5" s="14" customFormat="1" ht="38.25" x14ac:dyDescent="0.2">
      <c r="A176" s="2" t="s">
        <v>290</v>
      </c>
      <c r="B176" s="1" t="s">
        <v>114</v>
      </c>
      <c r="C176" s="31">
        <f>SUM(C177:C178)</f>
        <v>5207.71</v>
      </c>
      <c r="D176" s="31">
        <f>SUM(D177:D178)</f>
        <v>5207.71</v>
      </c>
      <c r="E176" s="5">
        <f t="shared" si="12"/>
        <v>100</v>
      </c>
    </row>
    <row r="177" spans="1:5" s="14" customFormat="1" ht="38.25" x14ac:dyDescent="0.2">
      <c r="A177" s="2" t="s">
        <v>291</v>
      </c>
      <c r="B177" s="1" t="s">
        <v>60</v>
      </c>
      <c r="C177" s="31">
        <v>5180.45</v>
      </c>
      <c r="D177" s="31">
        <v>5180.45</v>
      </c>
      <c r="E177" s="5">
        <f t="shared" si="12"/>
        <v>100</v>
      </c>
    </row>
    <row r="178" spans="1:5" s="14" customFormat="1" ht="25.5" x14ac:dyDescent="0.2">
      <c r="A178" s="2" t="s">
        <v>292</v>
      </c>
      <c r="B178" s="1" t="s">
        <v>61</v>
      </c>
      <c r="C178" s="31">
        <v>27.26</v>
      </c>
      <c r="D178" s="31">
        <v>27.26</v>
      </c>
      <c r="E178" s="5">
        <f t="shared" si="12"/>
        <v>100</v>
      </c>
    </row>
    <row r="179" spans="1:5" s="14" customFormat="1" x14ac:dyDescent="0.2">
      <c r="A179" s="2" t="s">
        <v>293</v>
      </c>
      <c r="B179" s="1" t="s">
        <v>112</v>
      </c>
      <c r="C179" s="8">
        <f>C180+C184</f>
        <v>7147000</v>
      </c>
      <c r="D179" s="8">
        <f>D180+D184</f>
        <v>7078719.5200000005</v>
      </c>
      <c r="E179" s="5">
        <f t="shared" si="12"/>
        <v>99.04</v>
      </c>
    </row>
    <row r="180" spans="1:5" s="14" customFormat="1" x14ac:dyDescent="0.2">
      <c r="A180" s="2" t="s">
        <v>294</v>
      </c>
      <c r="B180" s="1" t="s">
        <v>65</v>
      </c>
      <c r="C180" s="8">
        <f>SUM(C181:C183)</f>
        <v>7138924.8799999999</v>
      </c>
      <c r="D180" s="8">
        <f>SUM(D181:D183)</f>
        <v>7070644.4000000004</v>
      </c>
      <c r="E180" s="5">
        <f t="shared" si="12"/>
        <v>99.04</v>
      </c>
    </row>
    <row r="181" spans="1:5" s="14" customFormat="1" ht="25.5" x14ac:dyDescent="0.2">
      <c r="A181" s="2" t="s">
        <v>295</v>
      </c>
      <c r="B181" s="1" t="s">
        <v>62</v>
      </c>
      <c r="C181" s="8">
        <v>6976681.8899999997</v>
      </c>
      <c r="D181" s="8">
        <v>6908401.4100000001</v>
      </c>
      <c r="E181" s="5">
        <f t="shared" si="12"/>
        <v>99.02</v>
      </c>
    </row>
    <row r="182" spans="1:5" s="14" customFormat="1" ht="25.5" x14ac:dyDescent="0.2">
      <c r="A182" s="2" t="s">
        <v>296</v>
      </c>
      <c r="B182" s="1" t="s">
        <v>63</v>
      </c>
      <c r="C182" s="8">
        <v>52201.96</v>
      </c>
      <c r="D182" s="8">
        <v>52201.96</v>
      </c>
      <c r="E182" s="5">
        <f t="shared" si="12"/>
        <v>100</v>
      </c>
    </row>
    <row r="183" spans="1:5" s="14" customFormat="1" ht="25.5" x14ac:dyDescent="0.2">
      <c r="A183" s="2" t="s">
        <v>297</v>
      </c>
      <c r="B183" s="1" t="s">
        <v>64</v>
      </c>
      <c r="C183" s="8">
        <v>110041.03</v>
      </c>
      <c r="D183" s="8">
        <v>110041.03</v>
      </c>
      <c r="E183" s="5">
        <f t="shared" si="12"/>
        <v>100</v>
      </c>
    </row>
    <row r="184" spans="1:5" s="14" customFormat="1" ht="25.5" x14ac:dyDescent="0.2">
      <c r="A184" s="2" t="s">
        <v>298</v>
      </c>
      <c r="B184" s="1" t="s">
        <v>67</v>
      </c>
      <c r="C184" s="8">
        <f>SUM(C185:C186)</f>
        <v>8075.12</v>
      </c>
      <c r="D184" s="8">
        <f>SUM(D185:D186)</f>
        <v>8075.12</v>
      </c>
      <c r="E184" s="5">
        <f t="shared" si="12"/>
        <v>100</v>
      </c>
    </row>
    <row r="185" spans="1:5" s="14" customFormat="1" ht="38.25" x14ac:dyDescent="0.2">
      <c r="A185" s="2" t="s">
        <v>299</v>
      </c>
      <c r="B185" s="1" t="s">
        <v>66</v>
      </c>
      <c r="C185" s="8">
        <v>8021.7</v>
      </c>
      <c r="D185" s="8">
        <v>8021.7</v>
      </c>
      <c r="E185" s="5">
        <f t="shared" si="12"/>
        <v>100</v>
      </c>
    </row>
    <row r="186" spans="1:5" s="14" customFormat="1" ht="25.5" x14ac:dyDescent="0.2">
      <c r="A186" s="41" t="s">
        <v>300</v>
      </c>
      <c r="B186" s="1" t="s">
        <v>67</v>
      </c>
      <c r="C186" s="8">
        <v>53.42</v>
      </c>
      <c r="D186" s="8">
        <v>53.42</v>
      </c>
      <c r="E186" s="32">
        <f t="shared" si="12"/>
        <v>100</v>
      </c>
    </row>
    <row r="187" spans="1:5" s="14" customFormat="1" ht="25.5" x14ac:dyDescent="0.2">
      <c r="A187" s="2" t="s">
        <v>301</v>
      </c>
      <c r="B187" s="1" t="s">
        <v>69</v>
      </c>
      <c r="C187" s="8">
        <f>SUM(C188:C190)</f>
        <v>2173000</v>
      </c>
      <c r="D187" s="8">
        <f>SUM(D188:D190)</f>
        <v>2158104.98</v>
      </c>
      <c r="E187" s="5">
        <f t="shared" si="12"/>
        <v>99.31</v>
      </c>
    </row>
    <row r="188" spans="1:5" s="14" customFormat="1" ht="38.25" x14ac:dyDescent="0.2">
      <c r="A188" s="2" t="s">
        <v>302</v>
      </c>
      <c r="B188" s="1" t="s">
        <v>68</v>
      </c>
      <c r="C188" s="8">
        <v>2151298.02</v>
      </c>
      <c r="D188" s="8">
        <v>2136403</v>
      </c>
      <c r="E188" s="5">
        <f t="shared" si="12"/>
        <v>99.31</v>
      </c>
    </row>
    <row r="189" spans="1:5" s="14" customFormat="1" ht="25.5" x14ac:dyDescent="0.2">
      <c r="A189" s="2" t="s">
        <v>303</v>
      </c>
      <c r="B189" s="1" t="s">
        <v>69</v>
      </c>
      <c r="C189" s="8">
        <v>16251.98</v>
      </c>
      <c r="D189" s="8">
        <v>16251.98</v>
      </c>
      <c r="E189" s="5">
        <f t="shared" si="12"/>
        <v>100</v>
      </c>
    </row>
    <row r="190" spans="1:5" s="14" customFormat="1" ht="38.25" x14ac:dyDescent="0.2">
      <c r="A190" s="2" t="s">
        <v>405</v>
      </c>
      <c r="B190" s="1" t="s">
        <v>404</v>
      </c>
      <c r="C190" s="31">
        <v>5450</v>
      </c>
      <c r="D190" s="31">
        <v>5450</v>
      </c>
      <c r="E190" s="5">
        <f t="shared" si="12"/>
        <v>100</v>
      </c>
    </row>
    <row r="191" spans="1:5" s="14" customFormat="1" x14ac:dyDescent="0.2">
      <c r="A191" s="2" t="s">
        <v>304</v>
      </c>
      <c r="B191" s="1" t="s">
        <v>113</v>
      </c>
      <c r="C191" s="8">
        <f>C192+C199</f>
        <v>12701000</v>
      </c>
      <c r="D191" s="8">
        <f>D192+D199</f>
        <v>13441686.41</v>
      </c>
      <c r="E191" s="5">
        <f t="shared" si="12"/>
        <v>105.83</v>
      </c>
    </row>
    <row r="192" spans="1:5" s="14" customFormat="1" x14ac:dyDescent="0.2">
      <c r="A192" s="2" t="s">
        <v>305</v>
      </c>
      <c r="B192" s="1" t="s">
        <v>118</v>
      </c>
      <c r="C192" s="8">
        <f>C193</f>
        <v>4878000.0000000009</v>
      </c>
      <c r="D192" s="8">
        <f>D193</f>
        <v>5504713.1900000004</v>
      </c>
      <c r="E192" s="5">
        <f t="shared" si="12"/>
        <v>112.85</v>
      </c>
    </row>
    <row r="193" spans="1:5" s="14" customFormat="1" ht="25.5" x14ac:dyDescent="0.2">
      <c r="A193" s="2" t="s">
        <v>306</v>
      </c>
      <c r="B193" s="1" t="s">
        <v>119</v>
      </c>
      <c r="C193" s="8">
        <f>C194</f>
        <v>4878000.0000000009</v>
      </c>
      <c r="D193" s="8">
        <f>D194</f>
        <v>5504713.1900000004</v>
      </c>
      <c r="E193" s="5">
        <f t="shared" si="12"/>
        <v>112.85</v>
      </c>
    </row>
    <row r="194" spans="1:5" s="14" customFormat="1" ht="25.5" x14ac:dyDescent="0.2">
      <c r="A194" s="2" t="s">
        <v>415</v>
      </c>
      <c r="B194" s="1" t="s">
        <v>119</v>
      </c>
      <c r="C194" s="8">
        <f>SUM(C195:C198)</f>
        <v>4878000.0000000009</v>
      </c>
      <c r="D194" s="8">
        <f>SUM(D195:D198)</f>
        <v>5504713.1900000004</v>
      </c>
      <c r="E194" s="5">
        <f t="shared" si="12"/>
        <v>112.85</v>
      </c>
    </row>
    <row r="195" spans="1:5" s="14" customFormat="1" ht="38.25" x14ac:dyDescent="0.2">
      <c r="A195" s="2" t="s">
        <v>307</v>
      </c>
      <c r="B195" s="1" t="s">
        <v>70</v>
      </c>
      <c r="C195" s="8">
        <v>4804216.95</v>
      </c>
      <c r="D195" s="8">
        <v>5420472.21</v>
      </c>
      <c r="E195" s="5">
        <f t="shared" si="12"/>
        <v>112.83</v>
      </c>
    </row>
    <row r="196" spans="1:5" s="14" customFormat="1" ht="25.5" x14ac:dyDescent="0.2">
      <c r="A196" s="2" t="s">
        <v>308</v>
      </c>
      <c r="B196" s="1" t="s">
        <v>71</v>
      </c>
      <c r="C196" s="8">
        <v>82185.899999999994</v>
      </c>
      <c r="D196" s="8">
        <v>92643.83</v>
      </c>
      <c r="E196" s="5">
        <f t="shared" si="12"/>
        <v>112.72</v>
      </c>
    </row>
    <row r="197" spans="1:5" s="14" customFormat="1" ht="38.25" x14ac:dyDescent="0.2">
      <c r="A197" s="2" t="s">
        <v>309</v>
      </c>
      <c r="B197" s="1" t="s">
        <v>72</v>
      </c>
      <c r="C197" s="32">
        <v>-3824.55</v>
      </c>
      <c r="D197" s="32">
        <v>-3824.55</v>
      </c>
      <c r="E197" s="5">
        <f t="shared" si="12"/>
        <v>100</v>
      </c>
    </row>
    <row r="198" spans="1:5" s="14" customFormat="1" ht="25.5" x14ac:dyDescent="0.2">
      <c r="A198" s="2" t="s">
        <v>310</v>
      </c>
      <c r="B198" s="1" t="s">
        <v>73</v>
      </c>
      <c r="C198" s="32">
        <v>-4578.3</v>
      </c>
      <c r="D198" s="32">
        <v>-4578.3</v>
      </c>
      <c r="E198" s="5">
        <f t="shared" si="12"/>
        <v>100</v>
      </c>
    </row>
    <row r="199" spans="1:5" s="14" customFormat="1" x14ac:dyDescent="0.2">
      <c r="A199" s="2" t="s">
        <v>311</v>
      </c>
      <c r="B199" s="1" t="s">
        <v>120</v>
      </c>
      <c r="C199" s="8">
        <f>C200+C205</f>
        <v>7823000</v>
      </c>
      <c r="D199" s="8">
        <f>D200+D205</f>
        <v>7936973.2200000007</v>
      </c>
      <c r="E199" s="5">
        <f t="shared" si="12"/>
        <v>101.46</v>
      </c>
    </row>
    <row r="200" spans="1:5" s="14" customFormat="1" ht="25.5" x14ac:dyDescent="0.2">
      <c r="A200" s="2" t="s">
        <v>312</v>
      </c>
      <c r="B200" s="1" t="s">
        <v>121</v>
      </c>
      <c r="C200" s="8">
        <f>C201</f>
        <v>6322379.6900000004</v>
      </c>
      <c r="D200" s="8">
        <f>D201</f>
        <v>6322379.6900000004</v>
      </c>
      <c r="E200" s="5">
        <f t="shared" si="12"/>
        <v>100</v>
      </c>
    </row>
    <row r="201" spans="1:5" s="14" customFormat="1" ht="25.5" x14ac:dyDescent="0.2">
      <c r="A201" s="2" t="s">
        <v>406</v>
      </c>
      <c r="B201" s="1" t="s">
        <v>121</v>
      </c>
      <c r="C201" s="8">
        <f>SUM(C202:C204)</f>
        <v>6322379.6900000004</v>
      </c>
      <c r="D201" s="8">
        <f>SUM(D202:D204)</f>
        <v>6322379.6900000004</v>
      </c>
      <c r="E201" s="5">
        <f t="shared" si="12"/>
        <v>100</v>
      </c>
    </row>
    <row r="202" spans="1:5" s="14" customFormat="1" ht="38.25" x14ac:dyDescent="0.2">
      <c r="A202" s="2" t="s">
        <v>313</v>
      </c>
      <c r="B202" s="1" t="s">
        <v>74</v>
      </c>
      <c r="C202" s="8">
        <v>6327708.1900000004</v>
      </c>
      <c r="D202" s="8">
        <v>6327708.1900000004</v>
      </c>
      <c r="E202" s="5">
        <f t="shared" si="12"/>
        <v>100</v>
      </c>
    </row>
    <row r="203" spans="1:5" s="14" customFormat="1" ht="25.5" x14ac:dyDescent="0.2">
      <c r="A203" s="2" t="s">
        <v>314</v>
      </c>
      <c r="B203" s="1" t="s">
        <v>75</v>
      </c>
      <c r="C203" s="32">
        <v>-8630.5</v>
      </c>
      <c r="D203" s="32">
        <v>-8630.5</v>
      </c>
      <c r="E203" s="5">
        <f t="shared" si="12"/>
        <v>100</v>
      </c>
    </row>
    <row r="204" spans="1:5" s="14" customFormat="1" ht="38.25" x14ac:dyDescent="0.2">
      <c r="A204" s="2" t="s">
        <v>315</v>
      </c>
      <c r="B204" s="1" t="s">
        <v>76</v>
      </c>
      <c r="C204" s="8">
        <v>3302</v>
      </c>
      <c r="D204" s="8">
        <v>3302</v>
      </c>
      <c r="E204" s="5">
        <f t="shared" si="12"/>
        <v>100</v>
      </c>
    </row>
    <row r="205" spans="1:5" s="14" customFormat="1" ht="25.5" x14ac:dyDescent="0.2">
      <c r="A205" s="2" t="s">
        <v>316</v>
      </c>
      <c r="B205" s="1" t="s">
        <v>407</v>
      </c>
      <c r="C205" s="8">
        <f>C206</f>
        <v>1500620.31</v>
      </c>
      <c r="D205" s="8">
        <f>D206</f>
        <v>1614593.53</v>
      </c>
      <c r="E205" s="5">
        <f t="shared" si="12"/>
        <v>107.6</v>
      </c>
    </row>
    <row r="206" spans="1:5" s="14" customFormat="1" ht="25.5" x14ac:dyDescent="0.2">
      <c r="A206" s="2" t="s">
        <v>408</v>
      </c>
      <c r="B206" s="1" t="s">
        <v>407</v>
      </c>
      <c r="C206" s="8">
        <f>SUM(C207:C208)</f>
        <v>1500620.31</v>
      </c>
      <c r="D206" s="8">
        <f>SUM(D207:D208)</f>
        <v>1614593.53</v>
      </c>
      <c r="E206" s="5">
        <f t="shared" si="12"/>
        <v>107.6</v>
      </c>
    </row>
    <row r="207" spans="1:5" s="14" customFormat="1" ht="38.25" x14ac:dyDescent="0.2">
      <c r="A207" s="2" t="s">
        <v>317</v>
      </c>
      <c r="B207" s="1" t="s">
        <v>77</v>
      </c>
      <c r="C207" s="8">
        <v>1454949.71</v>
      </c>
      <c r="D207" s="8">
        <v>1568562.93</v>
      </c>
      <c r="E207" s="5">
        <f t="shared" si="12"/>
        <v>107.81</v>
      </c>
    </row>
    <row r="208" spans="1:5" s="14" customFormat="1" ht="25.5" x14ac:dyDescent="0.2">
      <c r="A208" s="2" t="s">
        <v>318</v>
      </c>
      <c r="B208" s="1" t="s">
        <v>78</v>
      </c>
      <c r="C208" s="8">
        <v>45670.6</v>
      </c>
      <c r="D208" s="8">
        <v>46030.6</v>
      </c>
      <c r="E208" s="5">
        <f t="shared" si="12"/>
        <v>100.79</v>
      </c>
    </row>
    <row r="209" spans="1:5" s="14" customFormat="1" x14ac:dyDescent="0.2">
      <c r="A209" s="2" t="s">
        <v>319</v>
      </c>
      <c r="B209" s="1" t="s">
        <v>116</v>
      </c>
      <c r="C209" s="8">
        <f>C210</f>
        <v>1517600</v>
      </c>
      <c r="D209" s="8">
        <f>D211</f>
        <v>1570876.41</v>
      </c>
      <c r="E209" s="5">
        <f t="shared" si="12"/>
        <v>103.51</v>
      </c>
    </row>
    <row r="210" spans="1:5" s="14" customFormat="1" x14ac:dyDescent="0.2">
      <c r="A210" s="2" t="s">
        <v>410</v>
      </c>
      <c r="B210" s="1" t="s">
        <v>409</v>
      </c>
      <c r="C210" s="8">
        <f>C211</f>
        <v>1517600</v>
      </c>
      <c r="D210" s="8">
        <f>D211</f>
        <v>1570876.41</v>
      </c>
      <c r="E210" s="5">
        <f t="shared" si="12"/>
        <v>103.51</v>
      </c>
    </row>
    <row r="211" spans="1:5" s="14" customFormat="1" ht="25.5" x14ac:dyDescent="0.2">
      <c r="A211" s="2" t="s">
        <v>320</v>
      </c>
      <c r="B211" s="1" t="s">
        <v>117</v>
      </c>
      <c r="C211" s="8">
        <f>SUM(C212)</f>
        <v>1517600</v>
      </c>
      <c r="D211" s="8">
        <f>SUM(D212)</f>
        <v>1570876.41</v>
      </c>
      <c r="E211" s="5">
        <f t="shared" si="12"/>
        <v>103.51</v>
      </c>
    </row>
    <row r="212" spans="1:5" s="14" customFormat="1" ht="38.25" x14ac:dyDescent="0.2">
      <c r="A212" s="2" t="s">
        <v>321</v>
      </c>
      <c r="B212" s="1" t="s">
        <v>79</v>
      </c>
      <c r="C212" s="8">
        <v>1517600</v>
      </c>
      <c r="D212" s="8">
        <v>1570876.41</v>
      </c>
      <c r="E212" s="5">
        <f t="shared" si="12"/>
        <v>103.51</v>
      </c>
    </row>
    <row r="213" spans="1:5" s="14" customFormat="1" x14ac:dyDescent="0.2">
      <c r="A213" s="11" t="s">
        <v>322</v>
      </c>
      <c r="B213" s="12" t="s">
        <v>103</v>
      </c>
      <c r="C213" s="8">
        <f>C214</f>
        <v>77400</v>
      </c>
      <c r="D213" s="8">
        <f>D214</f>
        <v>86302.04</v>
      </c>
      <c r="E213" s="5">
        <f t="shared" si="12"/>
        <v>111.5</v>
      </c>
    </row>
    <row r="214" spans="1:5" s="14" customFormat="1" x14ac:dyDescent="0.2">
      <c r="A214" s="11" t="s">
        <v>330</v>
      </c>
      <c r="B214" s="12" t="s">
        <v>122</v>
      </c>
      <c r="C214" s="8">
        <f>C215+C217</f>
        <v>77400</v>
      </c>
      <c r="D214" s="8">
        <f>D215+D217</f>
        <v>86302.04</v>
      </c>
      <c r="E214" s="5">
        <f t="shared" si="12"/>
        <v>111.5</v>
      </c>
    </row>
    <row r="215" spans="1:5" s="14" customFormat="1" ht="38.25" x14ac:dyDescent="0.2">
      <c r="A215" s="11" t="s">
        <v>412</v>
      </c>
      <c r="B215" s="13" t="s">
        <v>411</v>
      </c>
      <c r="C215" s="8">
        <f>C216</f>
        <v>63697.39</v>
      </c>
      <c r="D215" s="8">
        <f>D216</f>
        <v>69997.009999999995</v>
      </c>
      <c r="E215" s="5">
        <f t="shared" si="12"/>
        <v>109.89</v>
      </c>
    </row>
    <row r="216" spans="1:5" s="14" customFormat="1" ht="38.25" x14ac:dyDescent="0.2">
      <c r="A216" s="2" t="s">
        <v>323</v>
      </c>
      <c r="B216" s="1" t="s">
        <v>80</v>
      </c>
      <c r="C216" s="8">
        <v>63697.39</v>
      </c>
      <c r="D216" s="8">
        <v>69997.009999999995</v>
      </c>
      <c r="E216" s="5">
        <f t="shared" si="12"/>
        <v>109.89</v>
      </c>
    </row>
    <row r="217" spans="1:5" s="14" customFormat="1" ht="25.5" x14ac:dyDescent="0.2">
      <c r="A217" s="2" t="s">
        <v>414</v>
      </c>
      <c r="B217" s="1" t="s">
        <v>413</v>
      </c>
      <c r="C217" s="8">
        <f>C218</f>
        <v>13702.61</v>
      </c>
      <c r="D217" s="8">
        <f>D218</f>
        <v>16305.03</v>
      </c>
      <c r="E217" s="5">
        <f t="shared" si="12"/>
        <v>118.99</v>
      </c>
    </row>
    <row r="218" spans="1:5" s="14" customFormat="1" ht="51" x14ac:dyDescent="0.2">
      <c r="A218" s="2" t="s">
        <v>324</v>
      </c>
      <c r="B218" s="1" t="s">
        <v>81</v>
      </c>
      <c r="C218" s="8">
        <v>13702.61</v>
      </c>
      <c r="D218" s="8">
        <v>16305.03</v>
      </c>
      <c r="E218" s="5">
        <f t="shared" si="12"/>
        <v>118.99</v>
      </c>
    </row>
    <row r="219" spans="1:5" s="14" customFormat="1" x14ac:dyDescent="0.2">
      <c r="A219" s="11" t="s">
        <v>98</v>
      </c>
      <c r="B219" s="12" t="s">
        <v>92</v>
      </c>
      <c r="C219" s="43">
        <f>C220</f>
        <v>188571.14</v>
      </c>
      <c r="D219" s="43">
        <f>D220</f>
        <v>204959.95</v>
      </c>
      <c r="E219" s="5">
        <f t="shared" si="12"/>
        <v>108.69</v>
      </c>
    </row>
    <row r="220" spans="1:5" s="14" customFormat="1" x14ac:dyDescent="0.2">
      <c r="A220" s="11" t="s">
        <v>356</v>
      </c>
      <c r="B220" s="12" t="s">
        <v>102</v>
      </c>
      <c r="C220" s="43">
        <f>C221</f>
        <v>188571.14</v>
      </c>
      <c r="D220" s="43">
        <f>D221</f>
        <v>204959.95</v>
      </c>
      <c r="E220" s="5">
        <f t="shared" si="12"/>
        <v>108.69</v>
      </c>
    </row>
    <row r="221" spans="1:5" s="14" customFormat="1" x14ac:dyDescent="0.2">
      <c r="A221" s="11" t="s">
        <v>357</v>
      </c>
      <c r="B221" s="12" t="s">
        <v>103</v>
      </c>
      <c r="C221" s="43">
        <f>C222+C225+C228+C230</f>
        <v>188571.14</v>
      </c>
      <c r="D221" s="43">
        <f>D222+D225+D228+D230</f>
        <v>204959.95</v>
      </c>
      <c r="E221" s="5">
        <f t="shared" si="12"/>
        <v>108.69</v>
      </c>
    </row>
    <row r="222" spans="1:5" s="14" customFormat="1" ht="25.5" x14ac:dyDescent="0.2">
      <c r="A222" s="2" t="s">
        <v>325</v>
      </c>
      <c r="B222" s="1" t="s">
        <v>127</v>
      </c>
      <c r="C222" s="8">
        <f>C223</f>
        <v>70547</v>
      </c>
      <c r="D222" s="8">
        <f>D223</f>
        <v>86929.04</v>
      </c>
      <c r="E222" s="5">
        <f t="shared" si="12"/>
        <v>123.22</v>
      </c>
    </row>
    <row r="223" spans="1:5" s="14" customFormat="1" ht="25.5" x14ac:dyDescent="0.2">
      <c r="A223" s="2" t="s">
        <v>326</v>
      </c>
      <c r="B223" s="1" t="s">
        <v>128</v>
      </c>
      <c r="C223" s="8">
        <f>C224</f>
        <v>70547</v>
      </c>
      <c r="D223" s="8">
        <f>D224</f>
        <v>86929.04</v>
      </c>
      <c r="E223" s="5">
        <f t="shared" si="12"/>
        <v>123.22</v>
      </c>
    </row>
    <row r="224" spans="1:5" s="14" customFormat="1" ht="51" x14ac:dyDescent="0.2">
      <c r="A224" s="2" t="s">
        <v>327</v>
      </c>
      <c r="B224" s="1" t="s">
        <v>83</v>
      </c>
      <c r="C224" s="8">
        <v>70547</v>
      </c>
      <c r="D224" s="8">
        <v>86929.04</v>
      </c>
      <c r="E224" s="5">
        <f t="shared" ref="E224:E251" si="13">ROUND(D224/C224*100,2)</f>
        <v>123.22</v>
      </c>
    </row>
    <row r="225" spans="1:5" s="14" customFormat="1" x14ac:dyDescent="0.2">
      <c r="A225" s="2" t="s">
        <v>328</v>
      </c>
      <c r="B225" s="1" t="s">
        <v>130</v>
      </c>
      <c r="C225" s="31">
        <f>C226</f>
        <v>-100000</v>
      </c>
      <c r="D225" s="31">
        <f>D226</f>
        <v>-100000</v>
      </c>
      <c r="E225" s="5">
        <f t="shared" si="13"/>
        <v>100</v>
      </c>
    </row>
    <row r="226" spans="1:5" s="14" customFormat="1" ht="25.5" x14ac:dyDescent="0.2">
      <c r="A226" s="2" t="s">
        <v>329</v>
      </c>
      <c r="B226" s="1" t="s">
        <v>131</v>
      </c>
      <c r="C226" s="31">
        <f>C227</f>
        <v>-100000</v>
      </c>
      <c r="D226" s="31">
        <f>D227</f>
        <v>-100000</v>
      </c>
      <c r="E226" s="5">
        <f t="shared" si="13"/>
        <v>100</v>
      </c>
    </row>
    <row r="227" spans="1:5" s="14" customFormat="1" ht="51" x14ac:dyDescent="0.2">
      <c r="A227" s="2" t="s">
        <v>331</v>
      </c>
      <c r="B227" s="1" t="s">
        <v>84</v>
      </c>
      <c r="C227" s="31">
        <v>-100000</v>
      </c>
      <c r="D227" s="31">
        <v>-100000</v>
      </c>
      <c r="E227" s="5">
        <f t="shared" si="13"/>
        <v>100</v>
      </c>
    </row>
    <row r="228" spans="1:5" s="14" customFormat="1" ht="38.25" x14ac:dyDescent="0.2">
      <c r="A228" s="2" t="s">
        <v>332</v>
      </c>
      <c r="B228" s="1" t="s">
        <v>105</v>
      </c>
      <c r="C228" s="8">
        <f>C229</f>
        <v>6349.41</v>
      </c>
      <c r="D228" s="8">
        <f>D229</f>
        <v>6356.18</v>
      </c>
      <c r="E228" s="5">
        <f t="shared" si="13"/>
        <v>100.11</v>
      </c>
    </row>
    <row r="229" spans="1:5" s="14" customFormat="1" ht="51" x14ac:dyDescent="0.2">
      <c r="A229" s="2" t="s">
        <v>333</v>
      </c>
      <c r="B229" s="1" t="s">
        <v>42</v>
      </c>
      <c r="C229" s="8">
        <v>6349.41</v>
      </c>
      <c r="D229" s="8">
        <v>6356.18</v>
      </c>
      <c r="E229" s="5">
        <f t="shared" si="13"/>
        <v>100.11</v>
      </c>
    </row>
    <row r="230" spans="1:5" s="14" customFormat="1" x14ac:dyDescent="0.2">
      <c r="A230" s="2" t="s">
        <v>334</v>
      </c>
      <c r="B230" s="1" t="s">
        <v>104</v>
      </c>
      <c r="C230" s="8">
        <f t="shared" ref="C230:D232" si="14">C231</f>
        <v>211674.73</v>
      </c>
      <c r="D230" s="8">
        <f t="shared" si="14"/>
        <v>211674.73</v>
      </c>
      <c r="E230" s="5">
        <f t="shared" si="13"/>
        <v>100</v>
      </c>
    </row>
    <row r="231" spans="1:5" s="14" customFormat="1" ht="25.5" x14ac:dyDescent="0.2">
      <c r="A231" s="2" t="s">
        <v>335</v>
      </c>
      <c r="B231" s="1" t="s">
        <v>17</v>
      </c>
      <c r="C231" s="8">
        <f t="shared" si="14"/>
        <v>211674.73</v>
      </c>
      <c r="D231" s="8">
        <f t="shared" si="14"/>
        <v>211674.73</v>
      </c>
      <c r="E231" s="5">
        <f t="shared" si="13"/>
        <v>100</v>
      </c>
    </row>
    <row r="232" spans="1:5" s="14" customFormat="1" ht="25.5" x14ac:dyDescent="0.2">
      <c r="A232" s="2" t="s">
        <v>336</v>
      </c>
      <c r="B232" s="1" t="s">
        <v>17</v>
      </c>
      <c r="C232" s="8">
        <f t="shared" si="14"/>
        <v>211674.73</v>
      </c>
      <c r="D232" s="8">
        <f t="shared" si="14"/>
        <v>211674.73</v>
      </c>
      <c r="E232" s="5">
        <f t="shared" si="13"/>
        <v>100</v>
      </c>
    </row>
    <row r="233" spans="1:5" s="14" customFormat="1" ht="38.25" x14ac:dyDescent="0.2">
      <c r="A233" s="2" t="s">
        <v>337</v>
      </c>
      <c r="B233" s="1" t="s">
        <v>85</v>
      </c>
      <c r="C233" s="8">
        <v>211674.73</v>
      </c>
      <c r="D233" s="8">
        <v>211674.73</v>
      </c>
      <c r="E233" s="5">
        <f t="shared" si="13"/>
        <v>100</v>
      </c>
    </row>
    <row r="234" spans="1:5" s="14" customFormat="1" x14ac:dyDescent="0.2">
      <c r="A234" s="11" t="s">
        <v>99</v>
      </c>
      <c r="B234" s="12" t="s">
        <v>92</v>
      </c>
      <c r="C234" s="45">
        <f t="shared" ref="C234:D238" si="15">C235</f>
        <v>60000</v>
      </c>
      <c r="D234" s="45">
        <f t="shared" si="15"/>
        <v>65000</v>
      </c>
      <c r="E234" s="5">
        <f t="shared" si="13"/>
        <v>108.33</v>
      </c>
    </row>
    <row r="235" spans="1:5" s="14" customFormat="1" x14ac:dyDescent="0.2">
      <c r="A235" s="11" t="s">
        <v>338</v>
      </c>
      <c r="B235" s="12" t="s">
        <v>102</v>
      </c>
      <c r="C235" s="45">
        <f t="shared" si="15"/>
        <v>60000</v>
      </c>
      <c r="D235" s="45">
        <f t="shared" si="15"/>
        <v>65000</v>
      </c>
      <c r="E235" s="5">
        <f t="shared" si="13"/>
        <v>108.33</v>
      </c>
    </row>
    <row r="236" spans="1:5" s="14" customFormat="1" x14ac:dyDescent="0.2">
      <c r="A236" s="11" t="s">
        <v>339</v>
      </c>
      <c r="B236" s="12" t="s">
        <v>103</v>
      </c>
      <c r="C236" s="45">
        <f t="shared" si="15"/>
        <v>60000</v>
      </c>
      <c r="D236" s="45">
        <f t="shared" si="15"/>
        <v>65000</v>
      </c>
      <c r="E236" s="5">
        <f t="shared" si="13"/>
        <v>108.33</v>
      </c>
    </row>
    <row r="237" spans="1:5" s="14" customFormat="1" ht="63.75" x14ac:dyDescent="0.2">
      <c r="A237" s="11" t="s">
        <v>340</v>
      </c>
      <c r="B237" s="13" t="s">
        <v>123</v>
      </c>
      <c r="C237" s="45">
        <f t="shared" si="15"/>
        <v>60000</v>
      </c>
      <c r="D237" s="45">
        <f t="shared" si="15"/>
        <v>65000</v>
      </c>
      <c r="E237" s="5">
        <f t="shared" si="13"/>
        <v>108.33</v>
      </c>
    </row>
    <row r="238" spans="1:5" s="14" customFormat="1" x14ac:dyDescent="0.2">
      <c r="A238" s="11" t="s">
        <v>341</v>
      </c>
      <c r="B238" s="13" t="s">
        <v>124</v>
      </c>
      <c r="C238" s="45">
        <f t="shared" si="15"/>
        <v>60000</v>
      </c>
      <c r="D238" s="45">
        <f t="shared" si="15"/>
        <v>65000</v>
      </c>
      <c r="E238" s="5">
        <f t="shared" si="13"/>
        <v>108.33</v>
      </c>
    </row>
    <row r="239" spans="1:5" s="14" customFormat="1" ht="38.25" x14ac:dyDescent="0.2">
      <c r="A239" s="2" t="s">
        <v>342</v>
      </c>
      <c r="B239" s="1" t="s">
        <v>86</v>
      </c>
      <c r="C239" s="8">
        <v>60000</v>
      </c>
      <c r="D239" s="8">
        <v>65000</v>
      </c>
      <c r="E239" s="5">
        <f t="shared" si="13"/>
        <v>108.33</v>
      </c>
    </row>
    <row r="240" spans="1:5" s="14" customFormat="1" x14ac:dyDescent="0.2">
      <c r="A240" s="11" t="s">
        <v>100</v>
      </c>
      <c r="B240" s="12" t="s">
        <v>92</v>
      </c>
      <c r="C240" s="47">
        <f>C241</f>
        <v>8465.59</v>
      </c>
      <c r="D240" s="47">
        <f>D241</f>
        <v>34893.61</v>
      </c>
      <c r="E240" s="5">
        <f t="shared" si="13"/>
        <v>412.18</v>
      </c>
    </row>
    <row r="241" spans="1:5" s="14" customFormat="1" x14ac:dyDescent="0.2">
      <c r="A241" s="11" t="s">
        <v>343</v>
      </c>
      <c r="B241" s="12" t="s">
        <v>102</v>
      </c>
      <c r="C241" s="47">
        <f t="shared" ref="C241:D243" si="16">C242</f>
        <v>8465.59</v>
      </c>
      <c r="D241" s="47">
        <f t="shared" si="16"/>
        <v>34893.61</v>
      </c>
      <c r="E241" s="5">
        <f t="shared" si="13"/>
        <v>412.18</v>
      </c>
    </row>
    <row r="242" spans="1:5" s="14" customFormat="1" x14ac:dyDescent="0.2">
      <c r="A242" s="11" t="s">
        <v>344</v>
      </c>
      <c r="B242" s="12" t="s">
        <v>103</v>
      </c>
      <c r="C242" s="47">
        <f t="shared" si="16"/>
        <v>8465.59</v>
      </c>
      <c r="D242" s="47">
        <f t="shared" si="16"/>
        <v>34893.61</v>
      </c>
      <c r="E242" s="5">
        <f t="shared" si="13"/>
        <v>412.18</v>
      </c>
    </row>
    <row r="243" spans="1:5" s="14" customFormat="1" ht="38.25" x14ac:dyDescent="0.2">
      <c r="A243" s="11" t="s">
        <v>345</v>
      </c>
      <c r="B243" s="15" t="s">
        <v>105</v>
      </c>
      <c r="C243" s="47">
        <f t="shared" si="16"/>
        <v>8465.59</v>
      </c>
      <c r="D243" s="47">
        <f t="shared" si="16"/>
        <v>34893.61</v>
      </c>
      <c r="E243" s="5">
        <f t="shared" si="13"/>
        <v>412.18</v>
      </c>
    </row>
    <row r="244" spans="1:5" s="14" customFormat="1" ht="51" x14ac:dyDescent="0.2">
      <c r="A244" s="2" t="s">
        <v>346</v>
      </c>
      <c r="B244" s="1" t="s">
        <v>42</v>
      </c>
      <c r="C244" s="32">
        <v>8465.59</v>
      </c>
      <c r="D244" s="32">
        <v>34893.61</v>
      </c>
      <c r="E244" s="5">
        <f t="shared" si="13"/>
        <v>412.18</v>
      </c>
    </row>
    <row r="245" spans="1:5" s="14" customFormat="1" x14ac:dyDescent="0.2">
      <c r="A245" s="11" t="s">
        <v>101</v>
      </c>
      <c r="B245" s="12" t="s">
        <v>92</v>
      </c>
      <c r="C245" s="47">
        <f>C246</f>
        <v>4000</v>
      </c>
      <c r="D245" s="47">
        <f>D246</f>
        <v>4000</v>
      </c>
      <c r="E245" s="5">
        <f t="shared" si="13"/>
        <v>100</v>
      </c>
    </row>
    <row r="246" spans="1:5" s="14" customFormat="1" x14ac:dyDescent="0.2">
      <c r="A246" s="11" t="s">
        <v>347</v>
      </c>
      <c r="B246" s="12" t="s">
        <v>102</v>
      </c>
      <c r="C246" s="47">
        <f t="shared" ref="C246:D249" si="17">C247</f>
        <v>4000</v>
      </c>
      <c r="D246" s="47">
        <f t="shared" si="17"/>
        <v>4000</v>
      </c>
      <c r="E246" s="5">
        <f t="shared" si="13"/>
        <v>100</v>
      </c>
    </row>
    <row r="247" spans="1:5" s="14" customFormat="1" x14ac:dyDescent="0.2">
      <c r="A247" s="11" t="s">
        <v>358</v>
      </c>
      <c r="B247" s="12" t="s">
        <v>103</v>
      </c>
      <c r="C247" s="47">
        <f t="shared" si="17"/>
        <v>4000</v>
      </c>
      <c r="D247" s="47">
        <f t="shared" si="17"/>
        <v>4000</v>
      </c>
      <c r="E247" s="5">
        <f t="shared" si="13"/>
        <v>100</v>
      </c>
    </row>
    <row r="248" spans="1:5" s="14" customFormat="1" x14ac:dyDescent="0.2">
      <c r="A248" s="11" t="s">
        <v>348</v>
      </c>
      <c r="B248" s="16" t="s">
        <v>104</v>
      </c>
      <c r="C248" s="47">
        <f t="shared" si="17"/>
        <v>4000</v>
      </c>
      <c r="D248" s="47">
        <f t="shared" si="17"/>
        <v>4000</v>
      </c>
      <c r="E248" s="5">
        <f t="shared" si="13"/>
        <v>100</v>
      </c>
    </row>
    <row r="249" spans="1:5" s="14" customFormat="1" ht="25.5" x14ac:dyDescent="0.2">
      <c r="A249" s="11" t="s">
        <v>349</v>
      </c>
      <c r="B249" s="13" t="s">
        <v>17</v>
      </c>
      <c r="C249" s="47">
        <f t="shared" si="17"/>
        <v>4000</v>
      </c>
      <c r="D249" s="47">
        <f t="shared" si="17"/>
        <v>4000</v>
      </c>
      <c r="E249" s="5">
        <f t="shared" si="13"/>
        <v>100</v>
      </c>
    </row>
    <row r="250" spans="1:5" s="14" customFormat="1" ht="25.5" x14ac:dyDescent="0.2">
      <c r="A250" s="2" t="s">
        <v>350</v>
      </c>
      <c r="B250" s="1" t="s">
        <v>17</v>
      </c>
      <c r="C250" s="32">
        <v>4000</v>
      </c>
      <c r="D250" s="32">
        <v>4000</v>
      </c>
      <c r="E250" s="5">
        <f t="shared" si="13"/>
        <v>100</v>
      </c>
    </row>
    <row r="251" spans="1:5" s="14" customFormat="1" x14ac:dyDescent="0.2">
      <c r="A251" s="48"/>
      <c r="B251" s="42" t="s">
        <v>354</v>
      </c>
      <c r="C251" s="33">
        <f>C8+C63+C82+C119+C127+C138+C145+C219+C234+C240+C245</f>
        <v>1594973033</v>
      </c>
      <c r="D251" s="33">
        <f>D8+D63+D82+D119+D127+D138+D145+D219+D234+D240+D245</f>
        <v>1601496628.8999999</v>
      </c>
      <c r="E251" s="30">
        <f t="shared" si="13"/>
        <v>100.41</v>
      </c>
    </row>
    <row r="252" spans="1:5" s="9" customFormat="1" ht="13.15" x14ac:dyDescent="0.25">
      <c r="A252" s="17"/>
    </row>
    <row r="253" spans="1:5" s="9" customFormat="1" ht="13.15" x14ac:dyDescent="0.25">
      <c r="A253" s="17"/>
    </row>
    <row r="254" spans="1:5" s="9" customFormat="1" ht="13.15" x14ac:dyDescent="0.25">
      <c r="A254" s="17"/>
    </row>
    <row r="255" spans="1:5" s="9" customFormat="1" ht="13.15" x14ac:dyDescent="0.25">
      <c r="A255" s="17"/>
    </row>
    <row r="256" spans="1:5" s="9" customFormat="1" ht="13.15" x14ac:dyDescent="0.25">
      <c r="A256" s="17"/>
    </row>
    <row r="257" spans="1:1" s="9" customFormat="1" ht="13.15" x14ac:dyDescent="0.25">
      <c r="A257" s="17"/>
    </row>
    <row r="258" spans="1:1" s="9" customFormat="1" ht="13.15" x14ac:dyDescent="0.25">
      <c r="A258" s="17"/>
    </row>
    <row r="259" spans="1:1" s="9" customFormat="1" ht="13.15" x14ac:dyDescent="0.25">
      <c r="A259" s="17"/>
    </row>
    <row r="260" spans="1:1" s="9" customFormat="1" ht="13.15" x14ac:dyDescent="0.25">
      <c r="A260" s="17"/>
    </row>
    <row r="261" spans="1:1" s="9" customFormat="1" ht="13.15" x14ac:dyDescent="0.25">
      <c r="A261" s="17"/>
    </row>
    <row r="262" spans="1:1" s="9" customFormat="1" ht="13.15" x14ac:dyDescent="0.25">
      <c r="A262" s="17"/>
    </row>
    <row r="263" spans="1:1" s="9" customFormat="1" ht="13.15" x14ac:dyDescent="0.25">
      <c r="A263" s="17"/>
    </row>
    <row r="264" spans="1:1" s="9" customFormat="1" ht="13.15" x14ac:dyDescent="0.25">
      <c r="A264" s="17"/>
    </row>
    <row r="265" spans="1:1" s="9" customFormat="1" ht="13.15" x14ac:dyDescent="0.25">
      <c r="A265" s="17"/>
    </row>
    <row r="266" spans="1:1" s="9" customFormat="1" ht="13.15" x14ac:dyDescent="0.25">
      <c r="A266" s="17"/>
    </row>
    <row r="267" spans="1:1" s="9" customFormat="1" ht="13.15" x14ac:dyDescent="0.25">
      <c r="A267" s="17"/>
    </row>
    <row r="268" spans="1:1" s="9" customFormat="1" ht="13.15" x14ac:dyDescent="0.25">
      <c r="A268" s="17"/>
    </row>
    <row r="269" spans="1:1" s="9" customFormat="1" ht="13.15" x14ac:dyDescent="0.25">
      <c r="A269" s="17"/>
    </row>
    <row r="270" spans="1:1" s="9" customFormat="1" ht="13.15" x14ac:dyDescent="0.25">
      <c r="A270" s="17"/>
    </row>
  </sheetData>
  <autoFilter ref="A7:E251"/>
  <mergeCells count="1">
    <mergeCell ref="A5:E5"/>
  </mergeCells>
  <pageMargins left="1.3779527559055118" right="0.78740157480314965" top="0.39370078740157483" bottom="0.78740157480314965" header="0.51181102362204722" footer="0.51181102362204722"/>
  <pageSetup paperSize="9" scale="50" fitToHeight="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1-2018</vt:lpstr>
      <vt:lpstr>'1-2018'!Заголовки_для_печати</vt:lpstr>
    </vt:vector>
  </TitlesOfParts>
  <Company>Администрация города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Островская Татьяна Сергеевна</dc:creator>
  <cp:lastModifiedBy>Дегтярева Юлия Павловна</cp:lastModifiedBy>
  <cp:lastPrinted>2019-03-26T03:45:40Z</cp:lastPrinted>
  <dcterms:created xsi:type="dcterms:W3CDTF">2018-02-10T10:46:53Z</dcterms:created>
  <dcterms:modified xsi:type="dcterms:W3CDTF">2019-06-20T10:53:14Z</dcterms:modified>
</cp:coreProperties>
</file>