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8" windowWidth="15120" windowHeight="8016" activeTab="1"/>
  </bookViews>
  <sheets>
    <sheet name="Таблица 1" sheetId="1" r:id="rId1"/>
    <sheet name="Таблица 2" sheetId="2" r:id="rId2"/>
  </sheets>
  <externalReferences>
    <externalReference r:id="rId3"/>
  </externalReferences>
  <definedNames>
    <definedName name="_xlnm.Print_Titles" localSheetId="0">'Таблица 1'!$7:$9</definedName>
    <definedName name="_xlnm.Print_Titles" localSheetId="1">'Таблица 2'!$13:$17</definedName>
    <definedName name="_xlnm.Print_Area" localSheetId="0">'Таблица 1'!$A$1:$L$26</definedName>
    <definedName name="_xlnm.Print_Area" localSheetId="1">'Таблица 2'!$A$1:$Q$85</definedName>
  </definedNames>
  <calcPr calcId="144525"/>
</workbook>
</file>

<file path=xl/calcChain.xml><?xml version="1.0" encoding="utf-8"?>
<calcChain xmlns="http://schemas.openxmlformats.org/spreadsheetml/2006/main">
  <c r="L11" i="1" l="1"/>
  <c r="K11" i="1"/>
  <c r="F56" i="2" l="1"/>
  <c r="G53" i="2"/>
  <c r="F53" i="2"/>
  <c r="E53" i="2" s="1"/>
  <c r="G52" i="2"/>
  <c r="E52" i="2" s="1"/>
  <c r="F52" i="2"/>
  <c r="G51" i="2"/>
  <c r="F51" i="2"/>
  <c r="G50" i="2"/>
  <c r="F50" i="2"/>
  <c r="E50" i="2"/>
  <c r="G49" i="2"/>
  <c r="E49" i="2" s="1"/>
  <c r="F49" i="2"/>
  <c r="F20" i="2" l="1"/>
  <c r="G20" i="2"/>
  <c r="E20" i="2" l="1"/>
  <c r="F26" i="2"/>
  <c r="I34" i="2"/>
  <c r="H34" i="2"/>
  <c r="F44" i="2"/>
  <c r="G44" i="2"/>
  <c r="F45" i="2"/>
  <c r="G45" i="2"/>
  <c r="F46" i="2"/>
  <c r="G46" i="2"/>
  <c r="F47" i="2"/>
  <c r="G47" i="2"/>
  <c r="F48" i="2"/>
  <c r="G48" i="2"/>
  <c r="F54" i="2"/>
  <c r="G54" i="2"/>
  <c r="F55" i="2"/>
  <c r="G55" i="2"/>
  <c r="G56" i="2"/>
  <c r="F57" i="2"/>
  <c r="G57" i="2"/>
  <c r="F58" i="2"/>
  <c r="G58" i="2"/>
  <c r="F40" i="2"/>
  <c r="G40" i="2"/>
  <c r="F41" i="2"/>
  <c r="G41" i="2"/>
  <c r="F42" i="2"/>
  <c r="G42" i="2"/>
  <c r="F43" i="2"/>
  <c r="G43" i="2"/>
  <c r="F39" i="2"/>
  <c r="G39" i="2"/>
  <c r="M34" i="2"/>
  <c r="J36" i="2"/>
  <c r="N36" i="2"/>
  <c r="I36" i="2"/>
  <c r="K36" i="2"/>
  <c r="H37" i="2"/>
  <c r="I37" i="2"/>
  <c r="J37" i="2"/>
  <c r="K37" i="2"/>
  <c r="L37" i="2"/>
  <c r="M37" i="2"/>
  <c r="N37" i="2"/>
  <c r="I38" i="2"/>
  <c r="J38" i="2"/>
  <c r="K38" i="2"/>
  <c r="L38" i="2"/>
  <c r="M38" i="2"/>
  <c r="N38" i="2"/>
  <c r="I35" i="2"/>
  <c r="J35" i="2"/>
  <c r="K35" i="2"/>
  <c r="L35" i="2"/>
  <c r="M35" i="2"/>
  <c r="N35" i="2"/>
  <c r="N34" i="2"/>
  <c r="L34" i="2"/>
  <c r="J34" i="2"/>
  <c r="E41" i="2" l="1"/>
  <c r="E43" i="2"/>
  <c r="E58" i="2"/>
  <c r="E54" i="2"/>
  <c r="E47" i="2"/>
  <c r="E42" i="2"/>
  <c r="E57" i="2"/>
  <c r="E55" i="2"/>
  <c r="E48" i="2"/>
  <c r="E44" i="2"/>
  <c r="E39" i="2"/>
  <c r="E45" i="2"/>
  <c r="E40" i="2"/>
  <c r="F37" i="2"/>
  <c r="G34" i="2"/>
  <c r="H38" i="2"/>
  <c r="G38" i="2" s="1"/>
  <c r="K34" i="2"/>
  <c r="F34" i="2" s="1"/>
  <c r="G37" i="2"/>
  <c r="F38" i="2"/>
  <c r="F36" i="2"/>
  <c r="H36" i="2"/>
  <c r="G36" i="2" s="1"/>
  <c r="F35" i="2"/>
  <c r="H35" i="2"/>
  <c r="G35" i="2" s="1"/>
  <c r="E37" i="2" l="1"/>
  <c r="E34" i="2"/>
  <c r="E38" i="2"/>
  <c r="E36" i="2"/>
  <c r="N68" i="2"/>
  <c r="M68" i="2" l="1"/>
  <c r="G23" i="1" l="1"/>
  <c r="E35" i="2" l="1"/>
  <c r="H23" i="1"/>
  <c r="I23" i="1"/>
  <c r="J23" i="1"/>
  <c r="J11" i="1"/>
  <c r="H68" i="2" l="1"/>
  <c r="G21" i="2"/>
  <c r="H66" i="2" l="1"/>
  <c r="I70" i="2"/>
  <c r="J70" i="2"/>
  <c r="K70" i="2"/>
  <c r="L70" i="2"/>
  <c r="M70" i="2"/>
  <c r="N70" i="2"/>
  <c r="I69" i="2"/>
  <c r="J69" i="2"/>
  <c r="K69" i="2"/>
  <c r="L69" i="2"/>
  <c r="M69" i="2"/>
  <c r="N69" i="2"/>
  <c r="I68" i="2"/>
  <c r="J68" i="2"/>
  <c r="I67" i="2"/>
  <c r="J67" i="2"/>
  <c r="K67" i="2"/>
  <c r="L67" i="2"/>
  <c r="M67" i="2"/>
  <c r="N67" i="2"/>
  <c r="I66" i="2"/>
  <c r="J66" i="2"/>
  <c r="K66" i="2"/>
  <c r="L66" i="2"/>
  <c r="M66" i="2"/>
  <c r="N66" i="2"/>
  <c r="H70" i="2"/>
  <c r="H69" i="2"/>
  <c r="H67" i="2"/>
  <c r="G62" i="2"/>
  <c r="G61" i="2"/>
  <c r="G60" i="2"/>
  <c r="F62" i="2"/>
  <c r="F61" i="2"/>
  <c r="F60" i="2"/>
  <c r="G22" i="2"/>
  <c r="G23" i="2"/>
  <c r="G24" i="2"/>
  <c r="G25" i="2"/>
  <c r="G26" i="2"/>
  <c r="G27" i="2"/>
  <c r="G28" i="2"/>
  <c r="G29" i="2"/>
  <c r="G30" i="2"/>
  <c r="G31" i="2"/>
  <c r="G32" i="2"/>
  <c r="G33" i="2"/>
  <c r="F21" i="2"/>
  <c r="E21" i="2" s="1"/>
  <c r="F22" i="2"/>
  <c r="F23" i="2"/>
  <c r="F24" i="2"/>
  <c r="F25" i="2"/>
  <c r="F27" i="2"/>
  <c r="F28" i="2"/>
  <c r="F29" i="2"/>
  <c r="F30" i="2"/>
  <c r="F31" i="2"/>
  <c r="F32" i="2"/>
  <c r="F33" i="2"/>
  <c r="F19" i="2"/>
  <c r="G19" i="2"/>
  <c r="E31" i="2" l="1"/>
  <c r="E33" i="2"/>
  <c r="E32" i="2"/>
  <c r="G68" i="2"/>
  <c r="E61" i="2"/>
  <c r="E28" i="2"/>
  <c r="E24" i="2"/>
  <c r="N65" i="2"/>
  <c r="M65" i="2"/>
  <c r="G67" i="2"/>
  <c r="E27" i="2"/>
  <c r="E23" i="2"/>
  <c r="J65" i="2"/>
  <c r="E29" i="2"/>
  <c r="E25" i="2"/>
  <c r="K65" i="2"/>
  <c r="E62" i="2"/>
  <c r="I65" i="2"/>
  <c r="F67" i="2"/>
  <c r="E19" i="2"/>
  <c r="E30" i="2"/>
  <c r="E26" i="2"/>
  <c r="E22" i="2"/>
  <c r="L65" i="2"/>
  <c r="H65" i="2"/>
  <c r="E60" i="2"/>
  <c r="G70" i="2"/>
  <c r="F70" i="2" s="1"/>
  <c r="E70" i="2" s="1"/>
  <c r="E67" i="2" l="1"/>
  <c r="F65" i="2"/>
  <c r="G65" i="2"/>
  <c r="F68" i="2"/>
  <c r="E68" i="2" s="1"/>
  <c r="E65" i="2" l="1"/>
  <c r="G69" i="2"/>
  <c r="E69" i="2" s="1"/>
  <c r="G66" i="2"/>
  <c r="F66" i="2"/>
  <c r="E66" i="2" l="1"/>
  <c r="L23" i="1"/>
</calcChain>
</file>

<file path=xl/sharedStrings.xml><?xml version="1.0" encoding="utf-8"?>
<sst xmlns="http://schemas.openxmlformats.org/spreadsheetml/2006/main" count="165" uniqueCount="94">
  <si>
    <t>№ п/п</t>
  </si>
  <si>
    <t>Наименование показателей результатов</t>
  </si>
  <si>
    <t>Значение показателя по годам</t>
  </si>
  <si>
    <t>ед. измерения</t>
  </si>
  <si>
    <t xml:space="preserve">Показатели  непосредственных   результатов                 </t>
  </si>
  <si>
    <t>%</t>
  </si>
  <si>
    <t>Источники финансирования</t>
  </si>
  <si>
    <t>всего</t>
  </si>
  <si>
    <t>в том числе</t>
  </si>
  <si>
    <t>2014 г.</t>
  </si>
  <si>
    <t>2015 г.</t>
  </si>
  <si>
    <t>2016 г.</t>
  </si>
  <si>
    <t>2014-2016 гг.</t>
  </si>
  <si>
    <t>2017 г.</t>
  </si>
  <si>
    <t>2018 г.</t>
  </si>
  <si>
    <t>2019 г.</t>
  </si>
  <si>
    <t>2020 г.</t>
  </si>
  <si>
    <t>2017-2020 гг.</t>
  </si>
  <si>
    <t>№     п/п</t>
  </si>
  <si>
    <t>федеральный бюджет</t>
  </si>
  <si>
    <t>бюджет автономного округа</t>
  </si>
  <si>
    <t>местный бюджет</t>
  </si>
  <si>
    <t>программма "Сотрудничество"</t>
  </si>
  <si>
    <t>внебюджетный источники</t>
  </si>
  <si>
    <t>ЦЕЛЕВЫЕ ПОКАЗАТЕЛИ МУНИЦИПАЛЬНОЙ  ПРОГРАММЫ «УПРАВЛЕНИЕ И РАСПОРЯЖЕНИЕ ИМУЩЕСТВОМ, НАХОДЯЩИМСЯ В СОБСТВЕНННОСТИ  ГОРОДА ПОКАЧИ И ЗЕМЕЛЬНЫМИ УЧАСТКАМИ, ГОСУДАРСТВЕННАЯ СОБСТВЕННОСТЬ НА КОТОРЫЕ НЕ РАЗГРАНИЧЕНА НА 2014 - 2020 ГОДЫ»"</t>
  </si>
  <si>
    <t>4.</t>
  </si>
  <si>
    <t>5.</t>
  </si>
  <si>
    <t>6.</t>
  </si>
  <si>
    <t>14</t>
  </si>
  <si>
    <t>Комитет по управлению муниципальным имуществом администрации города Покачи</t>
  </si>
  <si>
    <t>Итого по муниципальной программе «Управление и распоряжение имуществом, находящимся в собственности города Покачи  и земельными участками, государственная собственность на которые не разграничена  на 2014-2020 годы»"</t>
  </si>
  <si>
    <t>Исполнитель</t>
  </si>
  <si>
    <t>Финансовое обеспечение (рублей)</t>
  </si>
  <si>
    <t>3.</t>
  </si>
  <si>
    <t>Базовый показатель на начало реализации муниципальной программы</t>
  </si>
  <si>
    <t>Целевое значение показателя на момент окончания действия муниципальной программы</t>
  </si>
  <si>
    <t>1.1.</t>
  </si>
  <si>
    <t>1.2.</t>
  </si>
  <si>
    <r>
      <t xml:space="preserve">Поступившие в бюджет администрируемые Комитетом доходы от управления и распоряжения имуществом, за исключением средств от приватизации муниципального имущества </t>
    </r>
    <r>
      <rPr>
        <b/>
        <i/>
        <sz val="10"/>
        <rFont val="Times New Roman"/>
        <family val="1"/>
        <charset val="204"/>
      </rPr>
      <t>(Ад)</t>
    </r>
  </si>
  <si>
    <r>
      <t xml:space="preserve">Плановый показатель по администрируемым доходам Комитета от управления и распоряжения имуществом, за исключением средств от приватизации муниципального имущества </t>
    </r>
    <r>
      <rPr>
        <b/>
        <i/>
        <sz val="10"/>
        <rFont val="Times New Roman"/>
        <family val="1"/>
        <charset val="204"/>
      </rPr>
      <t>(Пд)</t>
    </r>
  </si>
  <si>
    <r>
      <t xml:space="preserve">Исполнение плана по поступлению в бюджет города Покачи администрируемых Комитетом доходов от аренды земельных участков 
</t>
    </r>
    <r>
      <rPr>
        <b/>
        <sz val="10"/>
        <rFont val="Times New Roman"/>
        <family val="1"/>
        <charset val="204"/>
      </rPr>
      <t>(Ипда=(Ада/Пда)*100)</t>
    </r>
    <r>
      <rPr>
        <sz val="10"/>
        <rFont val="Times New Roman"/>
        <family val="1"/>
        <charset val="204"/>
      </rPr>
      <t xml:space="preserve">
</t>
    </r>
  </si>
  <si>
    <r>
      <t xml:space="preserve">Плановый показатель по администрируемым доходам Комитета от аренды земельных участков </t>
    </r>
    <r>
      <rPr>
        <b/>
        <i/>
        <sz val="10"/>
        <rFont val="Times New Roman"/>
        <family val="1"/>
        <charset val="204"/>
      </rPr>
      <t>(Пда)</t>
    </r>
  </si>
  <si>
    <r>
      <t xml:space="preserve">Поступившие в бюджет администрируемые Комитетом доходы от аренды земельных участков </t>
    </r>
    <r>
      <rPr>
        <b/>
        <i/>
        <sz val="10"/>
        <rFont val="Times New Roman"/>
        <family val="1"/>
        <charset val="204"/>
      </rPr>
      <t>(Ада)</t>
    </r>
  </si>
  <si>
    <r>
      <t xml:space="preserve">Исполнение плана по поступлению в бюджет города Покачи средств  от приватизации  муниципального имущества
</t>
    </r>
    <r>
      <rPr>
        <b/>
        <sz val="10"/>
        <rFont val="Times New Roman"/>
        <family val="1"/>
        <charset val="204"/>
      </rPr>
      <t>(Ипда=(Адпи/Пдпи)*100)</t>
    </r>
  </si>
  <si>
    <r>
      <t xml:space="preserve">Плановый показатель по доходам от приватизации муниципального имущества, в том числе от продажи акций </t>
    </r>
    <r>
      <rPr>
        <b/>
        <i/>
        <sz val="10"/>
        <rFont val="Times New Roman"/>
        <family val="1"/>
        <charset val="204"/>
      </rPr>
      <t>(Пдпи)</t>
    </r>
  </si>
  <si>
    <t>2.1.</t>
  </si>
  <si>
    <t>2.2.</t>
  </si>
  <si>
    <t>3.1.</t>
  </si>
  <si>
    <t>3.2.</t>
  </si>
  <si>
    <t>4.1.</t>
  </si>
  <si>
    <t>4.2.</t>
  </si>
  <si>
    <t>5.1.</t>
  </si>
  <si>
    <t>5.2.</t>
  </si>
  <si>
    <t>объект</t>
  </si>
  <si>
    <t>102</t>
  </si>
  <si>
    <t>728</t>
  </si>
  <si>
    <t>тыс.руб</t>
  </si>
  <si>
    <t>Приложение  1</t>
  </si>
  <si>
    <t>1.3.</t>
  </si>
  <si>
    <t>всего по программе</t>
  </si>
  <si>
    <t xml:space="preserve">Подпрограмма: 1 "«Повышение эффективности управления и распоряжения имуществом, находящимся в собственности города Покачи и земельными участками, государственная собственность на которые не разграничена»    </t>
  </si>
  <si>
    <t xml:space="preserve">Основное мероприятие 
(связь мероприятий с целевыми показателями программы)
</t>
  </si>
  <si>
    <t xml:space="preserve">Подпрограмма 2:  «Обеспечение деятельности комитета по управлению муниципальным имуществом администрации города Покачи»                                                                                                                                                                                           </t>
  </si>
  <si>
    <t>Вазмещение части расходов за найм жилых помещений                  (п.п.1.1.,1.2.приложения 1 к программе)</t>
  </si>
  <si>
    <r>
      <t xml:space="preserve">Снижение удельного веса незакрепленного недвижимого имущества  в общем количестве  недвижимого имущества города Покачи
</t>
    </r>
    <r>
      <rPr>
        <b/>
        <sz val="10"/>
        <rFont val="Times New Roman"/>
        <family val="1"/>
        <charset val="204"/>
      </rPr>
      <t>(Уни=(Фни/Ни)*100)</t>
    </r>
  </si>
  <si>
    <r>
      <t xml:space="preserve">Общее количество недвижимого имущества (за исключением земельных участков) </t>
    </r>
    <r>
      <rPr>
        <b/>
        <i/>
        <sz val="10"/>
        <rFont val="Times New Roman"/>
        <family val="1"/>
        <charset val="204"/>
      </rPr>
      <t>(Ни)</t>
    </r>
  </si>
  <si>
    <r>
      <t xml:space="preserve">Исполнение плана по поступлению в бюджет города Покачи администрируемых Комитетом доходов от управления  и распоряжения имуществом, за исключением доходов  от приватизации
</t>
    </r>
    <r>
      <rPr>
        <b/>
        <sz val="10"/>
        <rFont val="Times New Roman"/>
        <family val="1"/>
        <charset val="204"/>
      </rPr>
      <t>(Ипд=(Ад/Пд)*100)</t>
    </r>
  </si>
  <si>
    <r>
      <t xml:space="preserve">Увеличение доли бесхозяйных объектов недвижимого имущества, на которые зарегистрировано право собственности  города Покачи в общем объеме бесхозяйных объектов, подлежащих государственной регистрации
</t>
    </r>
    <r>
      <rPr>
        <b/>
        <sz val="10"/>
        <rFont val="Times New Roman"/>
        <family val="1"/>
        <charset val="204"/>
      </rPr>
      <t>(Дон=(Фкн/Кон)*100)</t>
    </r>
  </si>
  <si>
    <r>
      <t>Фактическое количество бесхозяйных объектов недвижимого имуществамуниципального образования, на которые зарегистрировано право собственности за отчетный период(</t>
    </r>
    <r>
      <rPr>
        <b/>
        <i/>
        <sz val="10"/>
        <rFont val="Times New Roman"/>
        <family val="1"/>
        <charset val="204"/>
      </rPr>
      <t>Фкн)</t>
    </r>
  </si>
  <si>
    <r>
      <t xml:space="preserve">Количество бесхозяйных объектов недвижимого имущества, подлежащих регистрации </t>
    </r>
    <r>
      <rPr>
        <b/>
        <i/>
        <sz val="10"/>
        <rFont val="Times New Roman"/>
        <family val="1"/>
        <charset val="204"/>
      </rPr>
      <t>(Кон)</t>
    </r>
  </si>
  <si>
    <r>
      <t>Фактическое количество незакрепленного недвижимого имущества (за исключением земельных участков) (</t>
    </r>
    <r>
      <rPr>
        <b/>
        <i/>
        <sz val="10"/>
        <rFont val="Times New Roman"/>
        <family val="1"/>
        <charset val="204"/>
      </rPr>
      <t>Фни)</t>
    </r>
  </si>
  <si>
    <t xml:space="preserve">к постановлению </t>
  </si>
  <si>
    <t xml:space="preserve">администрации города Покачи </t>
  </si>
  <si>
    <t>администрации городва Покачи</t>
  </si>
  <si>
    <t>Приложение   2</t>
  </si>
  <si>
    <t>1.4.</t>
  </si>
  <si>
    <t>-</t>
  </si>
  <si>
    <t>1.4.1.</t>
  </si>
  <si>
    <r>
      <t xml:space="preserve">Поступившие в бюджет средства от приватизации муниципального имущества  администрируемые Комитетом, в том числе средства от   продажы акций и иных форм участия в капитале, находящихся в муниципальной собственности города Покачи </t>
    </r>
    <r>
      <rPr>
        <b/>
        <i/>
        <sz val="10"/>
        <rFont val="Times New Roman"/>
        <family val="1"/>
        <charset val="204"/>
      </rPr>
      <t>(Адпи)</t>
    </r>
  </si>
  <si>
    <t>Управление объектами муниципального имущества и земельныи участками, государственная собственность на которые не разграничена.              (п.п.1.1.,1.2.,2.1.,2.2.,3.1.,3.2.,4.1.,4.2.,5.1.,5.2.,6.приложения 1 к программе)</t>
  </si>
  <si>
    <t>Содержание муниципального имущества ((п.п.1.1.,1.2.,2.1.,2.2.,3.1.,3.2,4.1.,4.2.,5.1.,5.2.,6 приложения 1 к программе)</t>
  </si>
  <si>
    <t>Капитальный ремонт объектов муниципальной собственности (п.п.1.1.,1.2.,2.1.,2.2.,3.1.,3.2.,4.1.,4.2.,5.1.,5.2.,6 приложения 1 к программе)</t>
  </si>
  <si>
    <t>Капитальный ремонт нежилых помещений по ул.Комсомлльская.д.17 пом. 114-115 (п.п.1.1.,1.2.,2.1.,2.2.,3.1.,3.2.,4.1.,4.2.,5.1.,5.2.,6 приложения 1 к программе)</t>
  </si>
  <si>
    <t>Обеспечение деятельности комитета по управлению муниципальным имуществом администрации города Покачи (п.п.1.1.,1.2.,2.1.,2.2.,3.1.,3.2.,4.1.,4.2.,5.1.,5.2.,6 приложения 1 к программе)</t>
  </si>
  <si>
    <t>1.4.2.</t>
  </si>
  <si>
    <t>1.4.3.</t>
  </si>
  <si>
    <t>Капитальный ремонт нежилых помещений по ул.Молодежная.д.1 пом. 1  (п.п.1.1.,1.2.,2.1.,2.2.,3.1.,3.2.,4.1.,4.2.,5.1.,5.2.,6 приложения 1 к программе)</t>
  </si>
  <si>
    <t>Капитальный ремонт жилых помещений по ул.Комсомлльская.д.2 кв.38(п.п.1.1.,1.2.,2.1.,2.2.,3.1.,3.2.,4.1.,4.2.,5.1.,5.2.,6 приложения 1 к программе)</t>
  </si>
  <si>
    <t>Количество объектов муниципальной собственности с улучшенными техническими характеристиками</t>
  </si>
  <si>
    <t>ОСНОВНЫЕ МЕРОПРИЯТИЯ ПРОГРАММЫ</t>
  </si>
  <si>
    <t>1.4.4.</t>
  </si>
  <si>
    <t>Капитальный ремонт жилых помещений по ул.Ленина.д.9 кв.58 (п.п.1.1.,1.2.,2.1.,2.2.,3.1.,3.2.,4.1.,4.2.,5.1.,5.2.,6 приложения 1 к программе)</t>
  </si>
  <si>
    <t xml:space="preserve">                                                                     </t>
  </si>
  <si>
    <t>от  16.01.2019 № 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</si>
</sst>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4"/>
      <name val="Times New Roman"/>
      <family val="1"/>
      <charset val="204"/>
    </font>
    <font>
      <sz val="8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left" wrapText="1"/>
    </xf>
    <xf numFmtId="0" fontId="6" fillId="3" borderId="1" xfId="0" applyFont="1" applyFill="1" applyBorder="1" applyAlignment="1">
      <alignment horizontal="center"/>
    </xf>
    <xf numFmtId="0" fontId="2" fillId="3" borderId="1" xfId="0" applyNumberFormat="1" applyFont="1" applyFill="1" applyBorder="1" applyAlignment="1">
      <alignment horizontal="center" vertical="center"/>
    </xf>
    <xf numFmtId="0" fontId="2" fillId="3" borderId="2" xfId="0" applyNumberFormat="1" applyFont="1" applyFill="1" applyBorder="1" applyAlignment="1">
      <alignment horizontal="center" vertical="center"/>
    </xf>
    <xf numFmtId="0" fontId="2" fillId="3" borderId="1" xfId="0" applyNumberFormat="1" applyFont="1" applyFill="1" applyBorder="1" applyAlignment="1">
      <alignment horizontal="center" vertical="center" wrapText="1"/>
    </xf>
    <xf numFmtId="0" fontId="1" fillId="0" borderId="0" xfId="0" applyFont="1"/>
    <xf numFmtId="0" fontId="1" fillId="0" borderId="0" xfId="0" applyFont="1" applyAlignment="1">
      <alignment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wrapText="1"/>
    </xf>
    <xf numFmtId="4" fontId="1" fillId="3" borderId="1" xfId="0" applyNumberFormat="1" applyFont="1" applyFill="1" applyBorder="1" applyAlignment="1">
      <alignment wrapText="1"/>
    </xf>
    <xf numFmtId="0" fontId="1" fillId="3" borderId="1" xfId="0" applyFont="1" applyFill="1" applyBorder="1"/>
    <xf numFmtId="4" fontId="1" fillId="0" borderId="0" xfId="0" applyNumberFormat="1" applyFont="1"/>
    <xf numFmtId="0" fontId="1" fillId="3" borderId="1" xfId="0" applyFont="1" applyFill="1" applyBorder="1" applyAlignment="1">
      <alignment wrapText="1"/>
    </xf>
    <xf numFmtId="0" fontId="7" fillId="3" borderId="1" xfId="0" applyFont="1" applyFill="1" applyBorder="1" applyAlignment="1">
      <alignment wrapText="1"/>
    </xf>
    <xf numFmtId="4" fontId="9" fillId="3" borderId="1" xfId="0" applyNumberFormat="1" applyFont="1" applyFill="1" applyBorder="1" applyAlignment="1">
      <alignment wrapText="1"/>
    </xf>
    <xf numFmtId="2" fontId="1" fillId="0" borderId="0" xfId="0" applyNumberFormat="1" applyFont="1"/>
    <xf numFmtId="4" fontId="8" fillId="3" borderId="1" xfId="0" applyNumberFormat="1" applyFont="1" applyFill="1" applyBorder="1"/>
    <xf numFmtId="4" fontId="9" fillId="3" borderId="1" xfId="0" applyNumberFormat="1" applyFont="1" applyFill="1" applyBorder="1"/>
    <xf numFmtId="4" fontId="9" fillId="0" borderId="1" xfId="0" applyNumberFormat="1" applyFont="1" applyBorder="1"/>
    <xf numFmtId="4" fontId="8" fillId="0" borderId="1" xfId="0" applyNumberFormat="1" applyFont="1" applyBorder="1"/>
    <xf numFmtId="3" fontId="2" fillId="3" borderId="1" xfId="0" applyNumberFormat="1" applyFont="1" applyFill="1" applyBorder="1" applyAlignment="1">
      <alignment horizontal="center" vertical="center"/>
    </xf>
    <xf numFmtId="4" fontId="2" fillId="3" borderId="2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10" fillId="0" borderId="0" xfId="0" applyFont="1"/>
    <xf numFmtId="0" fontId="11" fillId="0" borderId="0" xfId="0" applyFont="1"/>
    <xf numFmtId="0" fontId="12" fillId="0" borderId="0" xfId="0" applyFont="1" applyAlignment="1">
      <alignment horizontal="right"/>
    </xf>
    <xf numFmtId="0" fontId="10" fillId="0" borderId="0" xfId="0" applyFont="1" applyBorder="1"/>
    <xf numFmtId="0" fontId="10" fillId="0" borderId="0" xfId="0" applyFont="1" applyAlignment="1">
      <alignment vertical="center"/>
    </xf>
    <xf numFmtId="0" fontId="13" fillId="0" borderId="0" xfId="0" applyFont="1"/>
    <xf numFmtId="0" fontId="3" fillId="2" borderId="0" xfId="0" applyFont="1" applyFill="1" applyBorder="1" applyAlignment="1">
      <alignment vertical="top" wrapText="1"/>
    </xf>
    <xf numFmtId="0" fontId="14" fillId="0" borderId="0" xfId="0" applyFont="1"/>
    <xf numFmtId="4" fontId="2" fillId="3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7" fillId="0" borderId="0" xfId="0" applyFont="1" applyAlignment="1">
      <alignment horizontal="right"/>
    </xf>
    <xf numFmtId="0" fontId="1" fillId="0" borderId="1" xfId="0" applyFont="1" applyFill="1" applyBorder="1" applyAlignment="1">
      <alignment wrapText="1"/>
    </xf>
    <xf numFmtId="4" fontId="9" fillId="0" borderId="1" xfId="0" applyNumberFormat="1" applyFont="1" applyFill="1" applyBorder="1" applyAlignment="1">
      <alignment wrapText="1"/>
    </xf>
    <xf numFmtId="0" fontId="7" fillId="0" borderId="0" xfId="0" applyFont="1" applyAlignment="1">
      <alignment horizontal="center"/>
    </xf>
    <xf numFmtId="0" fontId="1" fillId="3" borderId="1" xfId="0" applyFont="1" applyFill="1" applyBorder="1" applyAlignment="1">
      <alignment horizontal="center" vertical="center" wrapText="1"/>
    </xf>
    <xf numFmtId="3" fontId="2" fillId="3" borderId="2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11" fillId="0" borderId="0" xfId="0" applyFont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top" wrapText="1"/>
    </xf>
    <xf numFmtId="0" fontId="2" fillId="3" borderId="1" xfId="0" applyFont="1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0" fontId="0" fillId="0" borderId="4" xfId="0" applyFont="1" applyBorder="1" applyAlignment="1">
      <alignment vertical="center" wrapText="1"/>
    </xf>
    <xf numFmtId="0" fontId="0" fillId="0" borderId="5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1" fillId="0" borderId="3" xfId="0" applyFont="1" applyFill="1" applyBorder="1" applyAlignment="1">
      <alignment vertical="center" wrapText="1"/>
    </xf>
    <xf numFmtId="0" fontId="0" fillId="0" borderId="4" xfId="0" applyFill="1" applyBorder="1" applyAlignment="1">
      <alignment vertical="center" wrapText="1"/>
    </xf>
    <xf numFmtId="0" fontId="7" fillId="3" borderId="6" xfId="0" applyFont="1" applyFill="1" applyBorder="1" applyAlignment="1">
      <alignment horizontal="center" wrapText="1"/>
    </xf>
    <xf numFmtId="0" fontId="7" fillId="3" borderId="7" xfId="0" applyFont="1" applyFill="1" applyBorder="1" applyAlignment="1">
      <alignment wrapText="1"/>
    </xf>
    <xf numFmtId="0" fontId="7" fillId="3" borderId="2" xfId="0" applyFont="1" applyFill="1" applyBorder="1" applyAlignment="1">
      <alignment wrapText="1"/>
    </xf>
    <xf numFmtId="0" fontId="1" fillId="3" borderId="3" xfId="0" applyFont="1" applyFill="1" applyBorder="1" applyAlignment="1">
      <alignment horizontal="center" wrapText="1"/>
    </xf>
    <xf numFmtId="0" fontId="0" fillId="0" borderId="4" xfId="0" applyFont="1" applyBorder="1" applyAlignment="1">
      <alignment horizontal="center" wrapText="1"/>
    </xf>
    <xf numFmtId="0" fontId="0" fillId="0" borderId="5" xfId="0" applyFont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1" fillId="0" borderId="5" xfId="0" applyFont="1" applyBorder="1" applyAlignment="1">
      <alignment wrapText="1"/>
    </xf>
    <xf numFmtId="0" fontId="1" fillId="3" borderId="3" xfId="0" applyFont="1" applyFill="1" applyBorder="1" applyAlignment="1">
      <alignment wrapText="1"/>
    </xf>
    <xf numFmtId="0" fontId="0" fillId="0" borderId="4" xfId="0" applyFont="1" applyBorder="1" applyAlignment="1">
      <alignment wrapText="1"/>
    </xf>
    <xf numFmtId="0" fontId="0" fillId="0" borderId="5" xfId="0" applyFont="1" applyBorder="1" applyAlignment="1">
      <alignment wrapText="1"/>
    </xf>
    <xf numFmtId="0" fontId="0" fillId="0" borderId="3" xfId="0" applyFont="1" applyBorder="1" applyAlignment="1">
      <alignment horizontal="center" wrapText="1"/>
    </xf>
    <xf numFmtId="0" fontId="0" fillId="0" borderId="3" xfId="0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1" fillId="3" borderId="1" xfId="0" applyFont="1" applyFill="1" applyBorder="1" applyAlignment="1">
      <alignment horizontal="center" vertical="center" wrapText="1" shrinkToFit="1"/>
    </xf>
    <xf numFmtId="0" fontId="1" fillId="3" borderId="3" xfId="0" applyFont="1" applyFill="1" applyBorder="1" applyAlignment="1">
      <alignment horizontal="center" vertical="center" wrapText="1" shrinkToFit="1"/>
    </xf>
    <xf numFmtId="0" fontId="1" fillId="3" borderId="4" xfId="0" applyFont="1" applyFill="1" applyBorder="1" applyAlignment="1">
      <alignment horizontal="center" vertical="center" wrapText="1" shrinkToFit="1"/>
    </xf>
    <xf numFmtId="0" fontId="1" fillId="3" borderId="5" xfId="0" applyFont="1" applyFill="1" applyBorder="1" applyAlignment="1">
      <alignment horizontal="center" vertical="center" wrapText="1" shrinkToFit="1"/>
    </xf>
    <xf numFmtId="0" fontId="1" fillId="3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5" fillId="0" borderId="0" xfId="0" applyFont="1" applyAlignment="1"/>
    <xf numFmtId="0" fontId="0" fillId="0" borderId="8" xfId="0" applyFill="1" applyBorder="1" applyAlignment="1">
      <alignment horizontal="center" vertical="center" wrapText="1"/>
    </xf>
    <xf numFmtId="0" fontId="0" fillId="0" borderId="9" xfId="0" applyFill="1" applyBorder="1" applyAlignment="1"/>
    <xf numFmtId="0" fontId="0" fillId="0" borderId="10" xfId="0" applyFill="1" applyBorder="1" applyAlignment="1"/>
    <xf numFmtId="0" fontId="1" fillId="3" borderId="1" xfId="0" applyFont="1" applyFill="1" applyBorder="1" applyAlignment="1">
      <alignment vertical="center" wrapText="1"/>
    </xf>
    <xf numFmtId="0" fontId="0" fillId="0" borderId="1" xfId="0" applyFont="1" applyBorder="1" applyAlignment="1">
      <alignment vertical="center"/>
    </xf>
    <xf numFmtId="0" fontId="1" fillId="3" borderId="1" xfId="0" applyFont="1" applyFill="1" applyBorder="1" applyAlignment="1">
      <alignment vertical="center"/>
    </xf>
    <xf numFmtId="0" fontId="7" fillId="3" borderId="7" xfId="0" applyFont="1" applyFill="1" applyBorder="1" applyAlignment="1">
      <alignment horizontal="center" wrapText="1"/>
    </xf>
    <xf numFmtId="0" fontId="7" fillId="3" borderId="2" xfId="0" applyFont="1" applyFill="1" applyBorder="1" applyAlignment="1">
      <alignment horizontal="center" wrapText="1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4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5" xfId="0" applyFill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EFF4E4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2;&#1086;&#1080;%20&#1076;&#1086;&#1082;&#1091;&#1084;&#1077;&#1085;&#1090;&#1099;\&#1040;.&#1054;.%20&#1047;&#1072;&#1093;&#1072;&#1088;&#1086;&#1074;&#1072;\&#1054;&#1090;&#1076;&#1077;&#1083;%20&#1087;&#1083;&#1072;&#1085;&#1080;&#1088;&#1086;&#1074;&#1072;&#1085;&#1080;&#1103;%20&#1080;%20&#1075;&#1086;&#1089;&#1079;&#1072;&#1082;&#1072;&#1079;\&#1055;&#1088;&#1086;&#1075;&#1088;&#1072;&#1084;&#1084;&#1072;%20(&#1089;%20&#1091;&#1095;&#1077;&#1090;&#1086;&#1084;%20&#1087;&#1088;&#1077;&#1076;&#1083;&#1086;&#1078;&#1077;&#1085;&#1080;&#1081;%20&#1044;&#1069;&#1056;%20)\2.%20&#1054;&#1073;&#1086;&#1089;&#1085;&#1086;&#1074;&#1072;&#1085;&#1080;&#1077;%20&#1087;&#1086;&#1082;&#1072;&#1079;&#1072;&#1090;&#1077;&#1083;&#1077;&#1081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казатель 1"/>
      <sheetName val="показатель 2"/>
      <sheetName val="показатель 3"/>
      <sheetName val="показатель 4"/>
      <sheetName val="показатель 5"/>
      <sheetName val="показатель 6"/>
      <sheetName val="показатель 7"/>
      <sheetName val="показатель 8"/>
      <sheetName val="показатель 9"/>
      <sheetName val="показатель 10"/>
      <sheetName val="конечные (ожидаемые) результаты"/>
    </sheetNames>
    <sheetDataSet>
      <sheetData sheetId="0" refreshError="1">
        <row r="10">
          <cell r="C10">
            <v>55</v>
          </cell>
          <cell r="T10">
            <v>100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28"/>
  <sheetViews>
    <sheetView view="pageBreakPreview" zoomScaleSheetLayoutView="100" workbookViewId="0">
      <selection sqref="A1:L26"/>
    </sheetView>
  </sheetViews>
  <sheetFormatPr defaultColWidth="9.109375" defaultRowHeight="14.4" x14ac:dyDescent="0.3"/>
  <cols>
    <col min="1" max="1" width="7" style="28" customWidth="1"/>
    <col min="2" max="2" width="42.6640625" style="28" customWidth="1"/>
    <col min="3" max="3" width="10.5546875" style="28" customWidth="1"/>
    <col min="4" max="4" width="20.33203125" style="28" customWidth="1"/>
    <col min="5" max="5" width="12.88671875" style="28" customWidth="1"/>
    <col min="6" max="6" width="12.5546875" style="28" customWidth="1"/>
    <col min="7" max="8" width="12" style="28" customWidth="1"/>
    <col min="9" max="9" width="13" style="28" customWidth="1"/>
    <col min="10" max="10" width="12.6640625" style="28" customWidth="1"/>
    <col min="11" max="11" width="12.44140625" style="28" customWidth="1"/>
    <col min="12" max="12" width="26.44140625" style="28" customWidth="1"/>
    <col min="13" max="16384" width="9.109375" style="28"/>
  </cols>
  <sheetData>
    <row r="2" spans="1:13" x14ac:dyDescent="0.3">
      <c r="K2" s="29" t="s">
        <v>57</v>
      </c>
      <c r="L2" s="29"/>
    </row>
    <row r="3" spans="1:13" x14ac:dyDescent="0.3">
      <c r="K3" s="29" t="s">
        <v>71</v>
      </c>
      <c r="L3" s="29"/>
    </row>
    <row r="4" spans="1:13" x14ac:dyDescent="0.3">
      <c r="K4" s="29" t="s">
        <v>73</v>
      </c>
      <c r="L4" s="29"/>
    </row>
    <row r="5" spans="1:13" ht="15" customHeight="1" x14ac:dyDescent="0.35">
      <c r="K5" s="29" t="s">
        <v>93</v>
      </c>
      <c r="L5" s="30"/>
    </row>
    <row r="6" spans="1:13" s="31" customFormat="1" ht="53.25" customHeight="1" x14ac:dyDescent="0.3">
      <c r="A6" s="45" t="s">
        <v>24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</row>
    <row r="7" spans="1:13" s="32" customFormat="1" ht="29.25" customHeight="1" x14ac:dyDescent="0.3">
      <c r="A7" s="48" t="s">
        <v>0</v>
      </c>
      <c r="B7" s="46" t="s">
        <v>1</v>
      </c>
      <c r="C7" s="46" t="s">
        <v>3</v>
      </c>
      <c r="D7" s="46" t="s">
        <v>34</v>
      </c>
      <c r="E7" s="46" t="s">
        <v>2</v>
      </c>
      <c r="F7" s="46"/>
      <c r="G7" s="46"/>
      <c r="H7" s="46"/>
      <c r="I7" s="46"/>
      <c r="J7" s="46"/>
      <c r="K7" s="46"/>
      <c r="L7" s="46" t="s">
        <v>35</v>
      </c>
    </row>
    <row r="8" spans="1:13" s="32" customFormat="1" ht="33.75" customHeight="1" x14ac:dyDescent="0.3">
      <c r="A8" s="48"/>
      <c r="B8" s="46"/>
      <c r="C8" s="46"/>
      <c r="D8" s="46"/>
      <c r="E8" s="27">
        <v>2014</v>
      </c>
      <c r="F8" s="27">
        <v>2015</v>
      </c>
      <c r="G8" s="27">
        <v>2016</v>
      </c>
      <c r="H8" s="27">
        <v>2017</v>
      </c>
      <c r="I8" s="27">
        <v>2018</v>
      </c>
      <c r="J8" s="27">
        <v>2019</v>
      </c>
      <c r="K8" s="27">
        <v>2020</v>
      </c>
      <c r="L8" s="46"/>
    </row>
    <row r="9" spans="1:13" s="33" customFormat="1" ht="11.25" x14ac:dyDescent="0.2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4">
        <v>8</v>
      </c>
      <c r="I9" s="4">
        <v>9</v>
      </c>
      <c r="J9" s="4">
        <v>10</v>
      </c>
      <c r="K9" s="4">
        <v>11</v>
      </c>
      <c r="L9" s="4">
        <v>12</v>
      </c>
    </row>
    <row r="10" spans="1:13" s="35" customFormat="1" ht="18" customHeight="1" x14ac:dyDescent="0.25">
      <c r="A10" s="47" t="s">
        <v>4</v>
      </c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34"/>
    </row>
    <row r="11" spans="1:13" ht="56.25" customHeight="1" x14ac:dyDescent="0.3">
      <c r="A11" s="27">
        <v>1</v>
      </c>
      <c r="B11" s="26" t="s">
        <v>64</v>
      </c>
      <c r="C11" s="27" t="s">
        <v>5</v>
      </c>
      <c r="D11" s="5" t="s">
        <v>28</v>
      </c>
      <c r="E11" s="5">
        <v>6</v>
      </c>
      <c r="F11" s="5">
        <v>31.7</v>
      </c>
      <c r="G11" s="36">
        <v>22</v>
      </c>
      <c r="H11" s="36">
        <v>13.27</v>
      </c>
      <c r="I11" s="36">
        <v>13</v>
      </c>
      <c r="J11" s="36">
        <f t="shared" ref="J11" si="0">J12/J13*100</f>
        <v>6.145833333333333</v>
      </c>
      <c r="K11" s="36">
        <f t="shared" ref="K11:L11" si="1">K12/K13*100</f>
        <v>6.145833333333333</v>
      </c>
      <c r="L11" s="36">
        <f t="shared" si="1"/>
        <v>6.145833333333333</v>
      </c>
    </row>
    <row r="12" spans="1:13" ht="40.5" customHeight="1" x14ac:dyDescent="0.3">
      <c r="A12" s="27" t="s">
        <v>36</v>
      </c>
      <c r="B12" s="2" t="s">
        <v>70</v>
      </c>
      <c r="C12" s="27" t="s">
        <v>53</v>
      </c>
      <c r="D12" s="5" t="s">
        <v>54</v>
      </c>
      <c r="E12" s="5">
        <v>80</v>
      </c>
      <c r="F12" s="5">
        <v>255</v>
      </c>
      <c r="G12" s="5">
        <v>195</v>
      </c>
      <c r="H12" s="5">
        <v>119</v>
      </c>
      <c r="I12" s="5">
        <v>127</v>
      </c>
      <c r="J12" s="5">
        <v>59</v>
      </c>
      <c r="K12" s="5">
        <v>59</v>
      </c>
      <c r="L12" s="5">
        <v>59</v>
      </c>
    </row>
    <row r="13" spans="1:13" ht="39" customHeight="1" x14ac:dyDescent="0.3">
      <c r="A13" s="27" t="s">
        <v>37</v>
      </c>
      <c r="B13" s="2" t="s">
        <v>65</v>
      </c>
      <c r="C13" s="27" t="s">
        <v>53</v>
      </c>
      <c r="D13" s="5" t="s">
        <v>55</v>
      </c>
      <c r="E13" s="5">
        <v>1321</v>
      </c>
      <c r="F13" s="5">
        <v>802</v>
      </c>
      <c r="G13" s="5">
        <v>912</v>
      </c>
      <c r="H13" s="5">
        <v>897</v>
      </c>
      <c r="I13" s="5">
        <v>975</v>
      </c>
      <c r="J13" s="5">
        <v>960</v>
      </c>
      <c r="K13" s="5">
        <v>960</v>
      </c>
      <c r="L13" s="5">
        <v>960</v>
      </c>
    </row>
    <row r="14" spans="1:13" ht="65.25" customHeight="1" x14ac:dyDescent="0.3">
      <c r="A14" s="27">
        <v>2</v>
      </c>
      <c r="B14" s="26" t="s">
        <v>66</v>
      </c>
      <c r="C14" s="27" t="s">
        <v>5</v>
      </c>
      <c r="D14" s="27">
        <v>100</v>
      </c>
      <c r="E14" s="27">
        <v>99.3</v>
      </c>
      <c r="F14" s="27">
        <v>112.7</v>
      </c>
      <c r="G14" s="27">
        <v>103.4</v>
      </c>
      <c r="H14" s="27">
        <v>104</v>
      </c>
      <c r="I14" s="27">
        <v>104</v>
      </c>
      <c r="J14" s="27">
        <v>100</v>
      </c>
      <c r="K14" s="27">
        <v>100</v>
      </c>
      <c r="L14" s="27">
        <v>100</v>
      </c>
    </row>
    <row r="15" spans="1:13" ht="64.5" customHeight="1" x14ac:dyDescent="0.3">
      <c r="A15" s="27" t="s">
        <v>45</v>
      </c>
      <c r="B15" s="3" t="s">
        <v>38</v>
      </c>
      <c r="C15" s="27" t="s">
        <v>56</v>
      </c>
      <c r="D15" s="5">
        <v>11337</v>
      </c>
      <c r="E15" s="5">
        <v>11028</v>
      </c>
      <c r="F15" s="24">
        <v>12819</v>
      </c>
      <c r="G15" s="5">
        <v>7339</v>
      </c>
      <c r="H15" s="5">
        <v>6489</v>
      </c>
      <c r="I15" s="5">
        <v>5827</v>
      </c>
      <c r="J15" s="5">
        <v>4275</v>
      </c>
      <c r="K15" s="5">
        <v>4275</v>
      </c>
      <c r="L15" s="5">
        <v>4275</v>
      </c>
    </row>
    <row r="16" spans="1:13" ht="63.75" customHeight="1" x14ac:dyDescent="0.3">
      <c r="A16" s="27" t="s">
        <v>46</v>
      </c>
      <c r="B16" s="3" t="s">
        <v>39</v>
      </c>
      <c r="C16" s="27" t="s">
        <v>56</v>
      </c>
      <c r="D16" s="5">
        <v>11300</v>
      </c>
      <c r="E16" s="5">
        <v>11100</v>
      </c>
      <c r="F16" s="24">
        <v>11370</v>
      </c>
      <c r="G16" s="5">
        <v>7094</v>
      </c>
      <c r="H16" s="5">
        <v>6219</v>
      </c>
      <c r="I16" s="5">
        <v>5595</v>
      </c>
      <c r="J16" s="5">
        <v>4275</v>
      </c>
      <c r="K16" s="5">
        <v>4275</v>
      </c>
      <c r="L16" s="5">
        <v>4275</v>
      </c>
    </row>
    <row r="17" spans="1:12" ht="62.25" customHeight="1" x14ac:dyDescent="0.3">
      <c r="A17" s="27" t="s">
        <v>33</v>
      </c>
      <c r="B17" s="26" t="s">
        <v>40</v>
      </c>
      <c r="C17" s="27" t="s">
        <v>5</v>
      </c>
      <c r="D17" s="5">
        <v>99.3</v>
      </c>
      <c r="E17" s="5">
        <v>122.7</v>
      </c>
      <c r="F17" s="5">
        <v>101.3</v>
      </c>
      <c r="G17" s="5">
        <v>102</v>
      </c>
      <c r="H17" s="5">
        <v>100.8</v>
      </c>
      <c r="I17" s="5">
        <v>104</v>
      </c>
      <c r="J17" s="5">
        <v>100</v>
      </c>
      <c r="K17" s="5">
        <v>100</v>
      </c>
      <c r="L17" s="5">
        <v>100</v>
      </c>
    </row>
    <row r="18" spans="1:12" ht="39.75" customHeight="1" x14ac:dyDescent="0.3">
      <c r="A18" s="27" t="s">
        <v>47</v>
      </c>
      <c r="B18" s="3" t="s">
        <v>42</v>
      </c>
      <c r="C18" s="27" t="s">
        <v>56</v>
      </c>
      <c r="D18" s="5">
        <v>19381</v>
      </c>
      <c r="E18" s="5">
        <v>25151</v>
      </c>
      <c r="F18" s="5">
        <v>23673</v>
      </c>
      <c r="G18" s="5">
        <v>21460</v>
      </c>
      <c r="H18" s="5">
        <v>22066</v>
      </c>
      <c r="I18" s="5">
        <v>22846</v>
      </c>
      <c r="J18" s="5">
        <v>20100</v>
      </c>
      <c r="K18" s="5">
        <v>20100</v>
      </c>
      <c r="L18" s="5">
        <v>20100</v>
      </c>
    </row>
    <row r="19" spans="1:12" ht="40.5" customHeight="1" x14ac:dyDescent="0.3">
      <c r="A19" s="27" t="s">
        <v>48</v>
      </c>
      <c r="B19" s="3" t="s">
        <v>41</v>
      </c>
      <c r="C19" s="27" t="s">
        <v>56</v>
      </c>
      <c r="D19" s="5">
        <v>19500</v>
      </c>
      <c r="E19" s="5">
        <v>20500</v>
      </c>
      <c r="F19" s="5">
        <v>23371</v>
      </c>
      <c r="G19" s="5">
        <v>21071</v>
      </c>
      <c r="H19" s="5">
        <v>21876</v>
      </c>
      <c r="I19" s="5">
        <v>21813</v>
      </c>
      <c r="J19" s="5">
        <v>20100</v>
      </c>
      <c r="K19" s="5">
        <v>20100</v>
      </c>
      <c r="L19" s="5">
        <v>20100</v>
      </c>
    </row>
    <row r="20" spans="1:12" ht="54" customHeight="1" x14ac:dyDescent="0.3">
      <c r="A20" s="27" t="s">
        <v>25</v>
      </c>
      <c r="B20" s="1" t="s">
        <v>43</v>
      </c>
      <c r="C20" s="27" t="s">
        <v>5</v>
      </c>
      <c r="D20" s="5">
        <v>100</v>
      </c>
      <c r="E20" s="5">
        <v>100</v>
      </c>
      <c r="F20" s="5">
        <v>108.9</v>
      </c>
      <c r="G20" s="5">
        <v>115</v>
      </c>
      <c r="H20" s="5">
        <v>102.4</v>
      </c>
      <c r="I20" s="5">
        <v>111.5</v>
      </c>
      <c r="J20" s="5">
        <v>100</v>
      </c>
      <c r="K20" s="5">
        <v>100</v>
      </c>
      <c r="L20" s="5">
        <v>100</v>
      </c>
    </row>
    <row r="21" spans="1:12" ht="88.5" customHeight="1" x14ac:dyDescent="0.3">
      <c r="A21" s="27" t="s">
        <v>49</v>
      </c>
      <c r="B21" s="3" t="s">
        <v>78</v>
      </c>
      <c r="C21" s="27" t="s">
        <v>56</v>
      </c>
      <c r="D21" s="6">
        <v>3861</v>
      </c>
      <c r="E21" s="6">
        <v>10074</v>
      </c>
      <c r="F21" s="6">
        <v>913.45</v>
      </c>
      <c r="G21" s="6">
        <v>1373</v>
      </c>
      <c r="H21" s="6">
        <v>10236</v>
      </c>
      <c r="I21" s="6">
        <v>1703</v>
      </c>
      <c r="J21" s="43">
        <v>1600</v>
      </c>
      <c r="K21" s="6">
        <v>600</v>
      </c>
      <c r="L21" s="6">
        <v>600</v>
      </c>
    </row>
    <row r="22" spans="1:12" ht="41.25" customHeight="1" x14ac:dyDescent="0.3">
      <c r="A22" s="27" t="s">
        <v>50</v>
      </c>
      <c r="B22" s="3" t="s">
        <v>44</v>
      </c>
      <c r="C22" s="27" t="s">
        <v>56</v>
      </c>
      <c r="D22" s="6">
        <v>3861</v>
      </c>
      <c r="E22" s="6">
        <v>10074</v>
      </c>
      <c r="F22" s="6">
        <v>838.71</v>
      </c>
      <c r="G22" s="6">
        <v>1193</v>
      </c>
      <c r="H22" s="6">
        <v>9996</v>
      </c>
      <c r="I22" s="6">
        <v>1526</v>
      </c>
      <c r="J22" s="43">
        <v>1600</v>
      </c>
      <c r="K22" s="6">
        <v>600</v>
      </c>
      <c r="L22" s="6">
        <v>600</v>
      </c>
    </row>
    <row r="23" spans="1:12" ht="80.25" customHeight="1" x14ac:dyDescent="0.3">
      <c r="A23" s="27" t="s">
        <v>26</v>
      </c>
      <c r="B23" s="26" t="s">
        <v>67</v>
      </c>
      <c r="C23" s="27" t="s">
        <v>5</v>
      </c>
      <c r="D23" s="6">
        <v>69</v>
      </c>
      <c r="E23" s="6">
        <v>92</v>
      </c>
      <c r="F23" s="6">
        <v>176</v>
      </c>
      <c r="G23" s="25">
        <f>G24/G25*100</f>
        <v>47.727272727272727</v>
      </c>
      <c r="H23" s="25">
        <f>H24/H25*100</f>
        <v>0</v>
      </c>
      <c r="I23" s="25">
        <f>I24/I25*100</f>
        <v>100</v>
      </c>
      <c r="J23" s="25">
        <f>J24/J25*100</f>
        <v>83.333333333333343</v>
      </c>
      <c r="K23" s="6">
        <v>100</v>
      </c>
      <c r="L23" s="7">
        <f>'[1]показатель 1'!$T$10</f>
        <v>100</v>
      </c>
    </row>
    <row r="24" spans="1:12" ht="70.5" customHeight="1" x14ac:dyDescent="0.3">
      <c r="A24" s="27" t="s">
        <v>51</v>
      </c>
      <c r="B24" s="2" t="s">
        <v>68</v>
      </c>
      <c r="C24" s="27" t="s">
        <v>53</v>
      </c>
      <c r="D24" s="6">
        <v>218</v>
      </c>
      <c r="E24" s="6">
        <v>274</v>
      </c>
      <c r="F24" s="6">
        <v>136</v>
      </c>
      <c r="G24" s="6">
        <v>21</v>
      </c>
      <c r="H24" s="6">
        <v>0</v>
      </c>
      <c r="I24" s="6">
        <v>19</v>
      </c>
      <c r="J24" s="6">
        <v>10</v>
      </c>
      <c r="K24" s="6">
        <v>2</v>
      </c>
      <c r="L24" s="6">
        <v>2</v>
      </c>
    </row>
    <row r="25" spans="1:12" ht="70.5" customHeight="1" x14ac:dyDescent="0.3">
      <c r="A25" s="27" t="s">
        <v>52</v>
      </c>
      <c r="B25" s="2" t="s">
        <v>69</v>
      </c>
      <c r="C25" s="27" t="s">
        <v>53</v>
      </c>
      <c r="D25" s="6">
        <v>315</v>
      </c>
      <c r="E25" s="6">
        <v>297</v>
      </c>
      <c r="F25" s="6">
        <v>77</v>
      </c>
      <c r="G25" s="6">
        <v>44</v>
      </c>
      <c r="H25" s="6">
        <v>22</v>
      </c>
      <c r="I25" s="6">
        <v>19</v>
      </c>
      <c r="J25" s="6">
        <v>12</v>
      </c>
      <c r="K25" s="6">
        <v>2</v>
      </c>
      <c r="L25" s="6">
        <v>2</v>
      </c>
    </row>
    <row r="26" spans="1:12" ht="70.5" customHeight="1" x14ac:dyDescent="0.3">
      <c r="A26" s="37" t="s">
        <v>27</v>
      </c>
      <c r="B26" s="2" t="s">
        <v>88</v>
      </c>
      <c r="C26" s="37" t="s">
        <v>53</v>
      </c>
      <c r="D26" s="6" t="s">
        <v>76</v>
      </c>
      <c r="E26" s="6" t="s">
        <v>76</v>
      </c>
      <c r="F26" s="6" t="s">
        <v>76</v>
      </c>
      <c r="G26" s="6" t="s">
        <v>76</v>
      </c>
      <c r="H26" s="6" t="s">
        <v>76</v>
      </c>
      <c r="I26" s="6">
        <v>2</v>
      </c>
      <c r="J26" s="6">
        <v>1</v>
      </c>
      <c r="K26" s="6">
        <v>1</v>
      </c>
      <c r="L26" s="6">
        <v>0</v>
      </c>
    </row>
    <row r="27" spans="1:12" ht="70.5" customHeight="1" x14ac:dyDescent="0.3"/>
    <row r="28" spans="1:12" ht="34.5" customHeight="1" x14ac:dyDescent="0.3"/>
  </sheetData>
  <mergeCells count="8">
    <mergeCell ref="A6:L6"/>
    <mergeCell ref="L7:L8"/>
    <mergeCell ref="A10:L10"/>
    <mergeCell ref="D7:D8"/>
    <mergeCell ref="B7:B8"/>
    <mergeCell ref="A7:A8"/>
    <mergeCell ref="E7:K7"/>
    <mergeCell ref="C7:C8"/>
  </mergeCells>
  <pageMargins left="0.70866141732283472" right="0.70866141732283472" top="0.23622047244094491" bottom="0.59" header="0.15748031496062992" footer="0.48"/>
  <pageSetup paperSize="9" scale="66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O74"/>
  <sheetViews>
    <sheetView tabSelected="1" view="pageBreakPreview" zoomScale="82" zoomScaleNormal="75" zoomScaleSheetLayoutView="82" workbookViewId="0">
      <pane ySplit="17" topLeftCell="A41" activePane="bottomLeft" state="frozen"/>
      <selection pane="bottomLeft" sqref="A1:N71"/>
    </sheetView>
  </sheetViews>
  <sheetFormatPr defaultColWidth="9.109375" defaultRowHeight="13.8" x14ac:dyDescent="0.25"/>
  <cols>
    <col min="1" max="1" width="7.33203125" style="8" customWidth="1"/>
    <col min="2" max="2" width="26.33203125" style="8" customWidth="1"/>
    <col min="3" max="3" width="15.44140625" style="8" customWidth="1"/>
    <col min="4" max="4" width="19.44140625" style="8" customWidth="1"/>
    <col min="5" max="5" width="16.44140625" style="8" customWidth="1"/>
    <col min="6" max="6" width="16.33203125" style="8" customWidth="1"/>
    <col min="7" max="7" width="14.6640625" style="8" customWidth="1"/>
    <col min="8" max="8" width="16.33203125" style="8" customWidth="1"/>
    <col min="9" max="9" width="13.5546875" style="8" customWidth="1"/>
    <col min="10" max="10" width="16" style="8" customWidth="1"/>
    <col min="11" max="11" width="13.88671875" style="8" customWidth="1"/>
    <col min="12" max="12" width="14.88671875" style="8" customWidth="1"/>
    <col min="13" max="13" width="13.6640625" style="8" customWidth="1"/>
    <col min="14" max="14" width="13.88671875" style="8" customWidth="1"/>
    <col min="15" max="16384" width="9.109375" style="8"/>
  </cols>
  <sheetData>
    <row r="3" spans="1:15" x14ac:dyDescent="0.25">
      <c r="N3" s="44" t="s">
        <v>74</v>
      </c>
    </row>
    <row r="4" spans="1:15" x14ac:dyDescent="0.25">
      <c r="N4" s="44" t="s">
        <v>71</v>
      </c>
    </row>
    <row r="5" spans="1:15" x14ac:dyDescent="0.25">
      <c r="N5" s="44" t="s">
        <v>72</v>
      </c>
    </row>
    <row r="6" spans="1:15" x14ac:dyDescent="0.25">
      <c r="M6" s="29" t="s">
        <v>93</v>
      </c>
    </row>
    <row r="7" spans="1:15" ht="15" x14ac:dyDescent="0.25">
      <c r="A7" s="75" t="s">
        <v>92</v>
      </c>
      <c r="B7" s="75"/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</row>
    <row r="8" spans="1:15" ht="15" x14ac:dyDescent="0.25">
      <c r="A8" s="38"/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</row>
    <row r="9" spans="1:15" ht="15" x14ac:dyDescent="0.25">
      <c r="A9" s="38"/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</row>
    <row r="10" spans="1:15" ht="15.6" x14ac:dyDescent="0.3">
      <c r="A10" s="81" t="s">
        <v>89</v>
      </c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</row>
    <row r="11" spans="1:15" ht="15" x14ac:dyDescent="0.25">
      <c r="A11" s="38"/>
      <c r="B11" s="38"/>
      <c r="C11" s="38"/>
      <c r="D11" s="41"/>
      <c r="E11" s="41"/>
      <c r="F11" s="41"/>
      <c r="G11" s="41"/>
      <c r="H11" s="41"/>
      <c r="I11" s="41"/>
      <c r="J11" s="38"/>
      <c r="K11" s="38"/>
      <c r="L11" s="38"/>
      <c r="M11" s="38"/>
      <c r="N11" s="38"/>
    </row>
    <row r="13" spans="1:15" ht="45" customHeight="1" x14ac:dyDescent="0.25">
      <c r="A13" s="76" t="s">
        <v>18</v>
      </c>
      <c r="B13" s="76" t="s">
        <v>61</v>
      </c>
      <c r="C13" s="76" t="s">
        <v>31</v>
      </c>
      <c r="D13" s="77" t="s">
        <v>6</v>
      </c>
      <c r="E13" s="76" t="s">
        <v>32</v>
      </c>
      <c r="F13" s="76"/>
      <c r="G13" s="76"/>
      <c r="H13" s="76"/>
      <c r="I13" s="76"/>
      <c r="J13" s="76"/>
      <c r="K13" s="76"/>
      <c r="L13" s="76"/>
      <c r="M13" s="76"/>
      <c r="N13" s="76"/>
      <c r="O13" s="9"/>
    </row>
    <row r="14" spans="1:15" ht="21.75" customHeight="1" x14ac:dyDescent="0.25">
      <c r="A14" s="76"/>
      <c r="B14" s="76"/>
      <c r="C14" s="76"/>
      <c r="D14" s="78"/>
      <c r="E14" s="80" t="s">
        <v>7</v>
      </c>
      <c r="F14" s="80" t="s">
        <v>8</v>
      </c>
      <c r="G14" s="80"/>
      <c r="H14" s="80"/>
      <c r="I14" s="80"/>
      <c r="J14" s="80"/>
      <c r="K14" s="80"/>
      <c r="L14" s="80"/>
      <c r="M14" s="80"/>
      <c r="N14" s="80"/>
      <c r="O14" s="9"/>
    </row>
    <row r="15" spans="1:15" ht="21.75" customHeight="1" x14ac:dyDescent="0.25">
      <c r="A15" s="76"/>
      <c r="B15" s="76"/>
      <c r="C15" s="76"/>
      <c r="D15" s="78"/>
      <c r="E15" s="80"/>
      <c r="F15" s="42"/>
      <c r="G15" s="42"/>
      <c r="H15" s="42"/>
      <c r="I15" s="42"/>
      <c r="J15" s="42"/>
      <c r="K15" s="42"/>
      <c r="L15" s="42"/>
      <c r="M15" s="42"/>
      <c r="N15" s="42"/>
      <c r="O15" s="9"/>
    </row>
    <row r="16" spans="1:15" x14ac:dyDescent="0.25">
      <c r="A16" s="76"/>
      <c r="B16" s="76"/>
      <c r="C16" s="76"/>
      <c r="D16" s="79"/>
      <c r="E16" s="80"/>
      <c r="F16" s="10" t="s">
        <v>17</v>
      </c>
      <c r="G16" s="10" t="s">
        <v>12</v>
      </c>
      <c r="H16" s="10" t="s">
        <v>9</v>
      </c>
      <c r="I16" s="10" t="s">
        <v>10</v>
      </c>
      <c r="J16" s="10" t="s">
        <v>11</v>
      </c>
      <c r="K16" s="10" t="s">
        <v>13</v>
      </c>
      <c r="L16" s="10" t="s">
        <v>14</v>
      </c>
      <c r="M16" s="10" t="s">
        <v>15</v>
      </c>
      <c r="N16" s="10" t="s">
        <v>16</v>
      </c>
      <c r="O16" s="9"/>
    </row>
    <row r="17" spans="1:14" ht="21" customHeight="1" x14ac:dyDescent="0.25">
      <c r="A17" s="11">
        <v>1</v>
      </c>
      <c r="B17" s="11">
        <v>2</v>
      </c>
      <c r="C17" s="11">
        <v>3</v>
      </c>
      <c r="D17" s="11">
        <v>4</v>
      </c>
      <c r="E17" s="11">
        <v>5</v>
      </c>
      <c r="F17" s="11">
        <v>6</v>
      </c>
      <c r="G17" s="11">
        <v>7</v>
      </c>
      <c r="H17" s="11">
        <v>8</v>
      </c>
      <c r="I17" s="11">
        <v>9</v>
      </c>
      <c r="J17" s="11">
        <v>10</v>
      </c>
      <c r="K17" s="11">
        <v>11</v>
      </c>
      <c r="L17" s="11">
        <v>12</v>
      </c>
      <c r="M17" s="11">
        <v>13</v>
      </c>
      <c r="N17" s="11">
        <v>14</v>
      </c>
    </row>
    <row r="18" spans="1:14" ht="17.25" customHeight="1" x14ac:dyDescent="0.25">
      <c r="A18" s="59" t="s">
        <v>60</v>
      </c>
      <c r="B18" s="60"/>
      <c r="C18" s="60"/>
      <c r="D18" s="60"/>
      <c r="E18" s="60"/>
      <c r="F18" s="60"/>
      <c r="G18" s="60"/>
      <c r="H18" s="60"/>
      <c r="I18" s="60"/>
      <c r="J18" s="60"/>
      <c r="K18" s="60"/>
      <c r="L18" s="60"/>
      <c r="M18" s="60"/>
      <c r="N18" s="61"/>
    </row>
    <row r="19" spans="1:14" ht="30" customHeight="1" x14ac:dyDescent="0.25">
      <c r="A19" s="62" t="s">
        <v>36</v>
      </c>
      <c r="B19" s="65" t="s">
        <v>79</v>
      </c>
      <c r="C19" s="68" t="s">
        <v>29</v>
      </c>
      <c r="D19" s="12" t="s">
        <v>19</v>
      </c>
      <c r="E19" s="18">
        <f>F19+G19</f>
        <v>0</v>
      </c>
      <c r="F19" s="18">
        <f t="shared" ref="F19:F58" si="0">K19+L19+M19+N19</f>
        <v>0</v>
      </c>
      <c r="G19" s="18">
        <f>H19+I19+J19</f>
        <v>0</v>
      </c>
      <c r="H19" s="13">
        <v>0</v>
      </c>
      <c r="I19" s="13">
        <v>0</v>
      </c>
      <c r="J19" s="13">
        <v>0</v>
      </c>
      <c r="K19" s="13">
        <v>0</v>
      </c>
      <c r="L19" s="13">
        <v>0</v>
      </c>
      <c r="M19" s="13">
        <v>0</v>
      </c>
      <c r="N19" s="13">
        <v>0</v>
      </c>
    </row>
    <row r="20" spans="1:14" ht="32.25" customHeight="1" x14ac:dyDescent="0.25">
      <c r="A20" s="63"/>
      <c r="B20" s="66"/>
      <c r="C20" s="69"/>
      <c r="D20" s="12" t="s">
        <v>20</v>
      </c>
      <c r="E20" s="18">
        <f t="shared" ref="E20:E30" si="1">F20+G20</f>
        <v>0</v>
      </c>
      <c r="F20" s="18">
        <f t="shared" si="0"/>
        <v>0</v>
      </c>
      <c r="G20" s="18">
        <f t="shared" ref="G20:G33" si="2">H20+I20+J20</f>
        <v>0</v>
      </c>
      <c r="H20" s="13">
        <v>0</v>
      </c>
      <c r="I20" s="13">
        <v>0</v>
      </c>
      <c r="J20" s="13">
        <v>0</v>
      </c>
      <c r="K20" s="13">
        <v>0</v>
      </c>
      <c r="L20" s="13">
        <v>0</v>
      </c>
      <c r="M20" s="13">
        <v>0</v>
      </c>
      <c r="N20" s="13">
        <v>0</v>
      </c>
    </row>
    <row r="21" spans="1:14" x14ac:dyDescent="0.25">
      <c r="A21" s="63"/>
      <c r="B21" s="66"/>
      <c r="C21" s="69"/>
      <c r="D21" s="12" t="s">
        <v>21</v>
      </c>
      <c r="E21" s="18">
        <f t="shared" si="1"/>
        <v>14265877.460000001</v>
      </c>
      <c r="F21" s="18">
        <f t="shared" si="0"/>
        <v>6909857.0499999998</v>
      </c>
      <c r="G21" s="18">
        <f>H21+I21+J21</f>
        <v>7356020.4100000001</v>
      </c>
      <c r="H21" s="13">
        <v>3701455.54</v>
      </c>
      <c r="I21" s="13">
        <v>1501475.89</v>
      </c>
      <c r="J21" s="13">
        <v>2153088.98</v>
      </c>
      <c r="K21" s="13">
        <v>1169344.1000000001</v>
      </c>
      <c r="L21" s="13">
        <v>1193236</v>
      </c>
      <c r="M21" s="13">
        <v>2246606</v>
      </c>
      <c r="N21" s="13">
        <v>2300670.9500000002</v>
      </c>
    </row>
    <row r="22" spans="1:14" ht="27.6" x14ac:dyDescent="0.25">
      <c r="A22" s="63"/>
      <c r="B22" s="66"/>
      <c r="C22" s="69"/>
      <c r="D22" s="12" t="s">
        <v>22</v>
      </c>
      <c r="E22" s="18">
        <f t="shared" si="1"/>
        <v>0</v>
      </c>
      <c r="F22" s="18">
        <f t="shared" si="0"/>
        <v>0</v>
      </c>
      <c r="G22" s="18">
        <f t="shared" si="2"/>
        <v>0</v>
      </c>
      <c r="H22" s="13">
        <v>0</v>
      </c>
      <c r="I22" s="13">
        <v>0</v>
      </c>
      <c r="J22" s="13">
        <v>0</v>
      </c>
      <c r="K22" s="13">
        <v>0</v>
      </c>
      <c r="L22" s="13">
        <v>0</v>
      </c>
      <c r="M22" s="13">
        <v>0</v>
      </c>
      <c r="N22" s="13">
        <v>0</v>
      </c>
    </row>
    <row r="23" spans="1:14" ht="30.75" customHeight="1" x14ac:dyDescent="0.25">
      <c r="A23" s="64"/>
      <c r="B23" s="67"/>
      <c r="C23" s="70"/>
      <c r="D23" s="12" t="s">
        <v>23</v>
      </c>
      <c r="E23" s="18">
        <f t="shared" si="1"/>
        <v>0</v>
      </c>
      <c r="F23" s="18">
        <f t="shared" si="0"/>
        <v>0</v>
      </c>
      <c r="G23" s="18">
        <f t="shared" si="2"/>
        <v>0</v>
      </c>
      <c r="H23" s="13">
        <v>0</v>
      </c>
      <c r="I23" s="13">
        <v>0</v>
      </c>
      <c r="J23" s="13">
        <v>0</v>
      </c>
      <c r="K23" s="13">
        <v>0</v>
      </c>
      <c r="L23" s="13">
        <v>0</v>
      </c>
      <c r="M23" s="13">
        <v>0</v>
      </c>
      <c r="N23" s="13">
        <v>0</v>
      </c>
    </row>
    <row r="24" spans="1:14" ht="27.6" x14ac:dyDescent="0.25">
      <c r="A24" s="71" t="s">
        <v>37</v>
      </c>
      <c r="B24" s="65" t="s">
        <v>80</v>
      </c>
      <c r="C24" s="68" t="s">
        <v>29</v>
      </c>
      <c r="D24" s="12" t="s">
        <v>19</v>
      </c>
      <c r="E24" s="18">
        <f t="shared" si="1"/>
        <v>0</v>
      </c>
      <c r="F24" s="18">
        <f t="shared" si="0"/>
        <v>0</v>
      </c>
      <c r="G24" s="18">
        <f t="shared" si="2"/>
        <v>0</v>
      </c>
      <c r="H24" s="13">
        <v>0</v>
      </c>
      <c r="I24" s="13">
        <v>0</v>
      </c>
      <c r="J24" s="13">
        <v>0</v>
      </c>
      <c r="K24" s="13">
        <v>0</v>
      </c>
      <c r="L24" s="13">
        <v>0</v>
      </c>
      <c r="M24" s="13">
        <v>0</v>
      </c>
      <c r="N24" s="13">
        <v>0</v>
      </c>
    </row>
    <row r="25" spans="1:14" ht="27.6" x14ac:dyDescent="0.25">
      <c r="A25" s="63"/>
      <c r="B25" s="69"/>
      <c r="C25" s="69"/>
      <c r="D25" s="12" t="s">
        <v>20</v>
      </c>
      <c r="E25" s="18">
        <f t="shared" si="1"/>
        <v>0</v>
      </c>
      <c r="F25" s="18">
        <f t="shared" si="0"/>
        <v>0</v>
      </c>
      <c r="G25" s="18">
        <f t="shared" si="2"/>
        <v>0</v>
      </c>
      <c r="H25" s="13">
        <v>0</v>
      </c>
      <c r="I25" s="13">
        <v>0</v>
      </c>
      <c r="J25" s="13">
        <v>0</v>
      </c>
      <c r="K25" s="13">
        <v>0</v>
      </c>
      <c r="L25" s="13">
        <v>0</v>
      </c>
      <c r="M25" s="13">
        <v>0</v>
      </c>
      <c r="N25" s="13">
        <v>0</v>
      </c>
    </row>
    <row r="26" spans="1:14" x14ac:dyDescent="0.25">
      <c r="A26" s="63"/>
      <c r="B26" s="69"/>
      <c r="C26" s="69"/>
      <c r="D26" s="12" t="s">
        <v>21</v>
      </c>
      <c r="E26" s="18">
        <f t="shared" si="1"/>
        <v>17057624.789999999</v>
      </c>
      <c r="F26" s="18">
        <f t="shared" si="0"/>
        <v>8107415.3300000001</v>
      </c>
      <c r="G26" s="18">
        <f t="shared" si="2"/>
        <v>8950209.4600000009</v>
      </c>
      <c r="H26" s="13">
        <v>2486807.94</v>
      </c>
      <c r="I26" s="13">
        <v>3225487.79</v>
      </c>
      <c r="J26" s="13">
        <v>3237913.73</v>
      </c>
      <c r="K26" s="13">
        <v>1896016.88</v>
      </c>
      <c r="L26" s="13">
        <v>2037707.89</v>
      </c>
      <c r="M26" s="13">
        <v>2086845.28</v>
      </c>
      <c r="N26" s="13">
        <v>2086845.28</v>
      </c>
    </row>
    <row r="27" spans="1:14" ht="27.6" x14ac:dyDescent="0.25">
      <c r="A27" s="63"/>
      <c r="B27" s="69"/>
      <c r="C27" s="69"/>
      <c r="D27" s="12" t="s">
        <v>22</v>
      </c>
      <c r="E27" s="18">
        <f t="shared" si="1"/>
        <v>0</v>
      </c>
      <c r="F27" s="18">
        <f t="shared" si="0"/>
        <v>0</v>
      </c>
      <c r="G27" s="18">
        <f t="shared" si="2"/>
        <v>0</v>
      </c>
      <c r="H27" s="13">
        <v>0</v>
      </c>
      <c r="I27" s="13">
        <v>0</v>
      </c>
      <c r="J27" s="13">
        <v>0</v>
      </c>
      <c r="K27" s="13">
        <v>0</v>
      </c>
      <c r="L27" s="13">
        <v>0</v>
      </c>
      <c r="M27" s="13">
        <v>0</v>
      </c>
      <c r="N27" s="13">
        <v>0</v>
      </c>
    </row>
    <row r="28" spans="1:14" ht="25.5" customHeight="1" x14ac:dyDescent="0.25">
      <c r="A28" s="64"/>
      <c r="B28" s="70"/>
      <c r="C28" s="70"/>
      <c r="D28" s="12" t="s">
        <v>23</v>
      </c>
      <c r="E28" s="18">
        <f t="shared" si="1"/>
        <v>0</v>
      </c>
      <c r="F28" s="18">
        <f t="shared" si="0"/>
        <v>0</v>
      </c>
      <c r="G28" s="18">
        <f t="shared" si="2"/>
        <v>0</v>
      </c>
      <c r="H28" s="13">
        <v>0</v>
      </c>
      <c r="I28" s="13">
        <v>0</v>
      </c>
      <c r="J28" s="13">
        <v>0</v>
      </c>
      <c r="K28" s="13">
        <v>0</v>
      </c>
      <c r="L28" s="13">
        <v>0</v>
      </c>
      <c r="M28" s="13">
        <v>0</v>
      </c>
      <c r="N28" s="13">
        <v>0</v>
      </c>
    </row>
    <row r="29" spans="1:14" ht="27.6" x14ac:dyDescent="0.25">
      <c r="A29" s="49" t="s">
        <v>58</v>
      </c>
      <c r="B29" s="52" t="s">
        <v>63</v>
      </c>
      <c r="C29" s="52" t="s">
        <v>29</v>
      </c>
      <c r="D29" s="12" t="s">
        <v>19</v>
      </c>
      <c r="E29" s="18">
        <f t="shared" si="1"/>
        <v>0</v>
      </c>
      <c r="F29" s="18">
        <f t="shared" si="0"/>
        <v>0</v>
      </c>
      <c r="G29" s="18">
        <f t="shared" si="2"/>
        <v>0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  <c r="M29" s="13">
        <v>0</v>
      </c>
      <c r="N29" s="13">
        <v>0</v>
      </c>
    </row>
    <row r="30" spans="1:14" ht="27.6" x14ac:dyDescent="0.25">
      <c r="A30" s="50"/>
      <c r="B30" s="53"/>
      <c r="C30" s="55"/>
      <c r="D30" s="12" t="s">
        <v>20</v>
      </c>
      <c r="E30" s="18">
        <f t="shared" si="1"/>
        <v>0</v>
      </c>
      <c r="F30" s="18">
        <f t="shared" si="0"/>
        <v>0</v>
      </c>
      <c r="G30" s="18">
        <f t="shared" si="2"/>
        <v>0</v>
      </c>
      <c r="H30" s="13">
        <v>0</v>
      </c>
      <c r="I30" s="13">
        <v>0</v>
      </c>
      <c r="J30" s="13">
        <v>0</v>
      </c>
      <c r="K30" s="13">
        <v>0</v>
      </c>
      <c r="L30" s="13">
        <v>0</v>
      </c>
      <c r="M30" s="13">
        <v>0</v>
      </c>
      <c r="N30" s="13">
        <v>0</v>
      </c>
    </row>
    <row r="31" spans="1:14" x14ac:dyDescent="0.25">
      <c r="A31" s="50"/>
      <c r="B31" s="53"/>
      <c r="C31" s="55"/>
      <c r="D31" s="12" t="s">
        <v>21</v>
      </c>
      <c r="E31" s="18">
        <f>F31+G31</f>
        <v>351022.25</v>
      </c>
      <c r="F31" s="18">
        <f t="shared" si="0"/>
        <v>0</v>
      </c>
      <c r="G31" s="18">
        <f t="shared" si="2"/>
        <v>351022.25</v>
      </c>
      <c r="H31" s="13">
        <v>290593.7</v>
      </c>
      <c r="I31" s="13">
        <v>60428.55</v>
      </c>
      <c r="J31" s="13">
        <v>0</v>
      </c>
      <c r="K31" s="13">
        <v>0</v>
      </c>
      <c r="L31" s="13">
        <v>0</v>
      </c>
      <c r="M31" s="13">
        <v>0</v>
      </c>
      <c r="N31" s="13">
        <v>0</v>
      </c>
    </row>
    <row r="32" spans="1:14" ht="27.6" x14ac:dyDescent="0.25">
      <c r="A32" s="50"/>
      <c r="B32" s="53"/>
      <c r="C32" s="55"/>
      <c r="D32" s="12" t="s">
        <v>22</v>
      </c>
      <c r="E32" s="18">
        <f t="shared" ref="E32:E38" si="3">F32+G32</f>
        <v>0</v>
      </c>
      <c r="F32" s="18">
        <f t="shared" si="0"/>
        <v>0</v>
      </c>
      <c r="G32" s="18">
        <f t="shared" si="2"/>
        <v>0</v>
      </c>
      <c r="H32" s="13">
        <v>0</v>
      </c>
      <c r="I32" s="13">
        <v>0</v>
      </c>
      <c r="J32" s="13">
        <v>0</v>
      </c>
      <c r="K32" s="13">
        <v>0</v>
      </c>
      <c r="L32" s="13">
        <v>0</v>
      </c>
      <c r="M32" s="13">
        <v>0</v>
      </c>
      <c r="N32" s="13">
        <v>0</v>
      </c>
    </row>
    <row r="33" spans="1:14" ht="27.6" x14ac:dyDescent="0.25">
      <c r="A33" s="51"/>
      <c r="B33" s="54"/>
      <c r="C33" s="56"/>
      <c r="D33" s="12" t="s">
        <v>23</v>
      </c>
      <c r="E33" s="18">
        <f t="shared" si="3"/>
        <v>0</v>
      </c>
      <c r="F33" s="18">
        <f t="shared" si="0"/>
        <v>0</v>
      </c>
      <c r="G33" s="18">
        <f t="shared" si="2"/>
        <v>0</v>
      </c>
      <c r="H33" s="13">
        <v>0</v>
      </c>
      <c r="I33" s="13">
        <v>0</v>
      </c>
      <c r="J33" s="13">
        <v>0</v>
      </c>
      <c r="K33" s="13">
        <v>0</v>
      </c>
      <c r="L33" s="13">
        <v>0</v>
      </c>
      <c r="M33" s="13">
        <v>0</v>
      </c>
      <c r="N33" s="13">
        <v>0</v>
      </c>
    </row>
    <row r="34" spans="1:14" ht="27.75" customHeight="1" x14ac:dyDescent="0.25">
      <c r="A34" s="72" t="s">
        <v>75</v>
      </c>
      <c r="B34" s="57" t="s">
        <v>81</v>
      </c>
      <c r="C34" s="57" t="s">
        <v>29</v>
      </c>
      <c r="D34" s="39" t="s">
        <v>19</v>
      </c>
      <c r="E34" s="40">
        <f t="shared" si="3"/>
        <v>0</v>
      </c>
      <c r="F34" s="40">
        <f t="shared" si="0"/>
        <v>0</v>
      </c>
      <c r="G34" s="40">
        <f>H34+I34+J34</f>
        <v>0</v>
      </c>
      <c r="H34" s="40">
        <f t="shared" ref="H34:N35" si="4">H39+H44+H54</f>
        <v>0</v>
      </c>
      <c r="I34" s="40">
        <f t="shared" si="4"/>
        <v>0</v>
      </c>
      <c r="J34" s="40">
        <f t="shared" si="4"/>
        <v>0</v>
      </c>
      <c r="K34" s="40">
        <f t="shared" si="4"/>
        <v>0</v>
      </c>
      <c r="L34" s="40">
        <f t="shared" si="4"/>
        <v>0</v>
      </c>
      <c r="M34" s="40">
        <f t="shared" si="4"/>
        <v>0</v>
      </c>
      <c r="N34" s="40">
        <f t="shared" si="4"/>
        <v>0</v>
      </c>
    </row>
    <row r="35" spans="1:14" ht="27.6" x14ac:dyDescent="0.25">
      <c r="A35" s="73"/>
      <c r="B35" s="58"/>
      <c r="C35" s="58"/>
      <c r="D35" s="39" t="s">
        <v>20</v>
      </c>
      <c r="E35" s="40">
        <f t="shared" si="3"/>
        <v>0</v>
      </c>
      <c r="F35" s="40">
        <f t="shared" si="0"/>
        <v>0</v>
      </c>
      <c r="G35" s="40">
        <f t="shared" ref="G35:G38" si="5">H35+I35+J35</f>
        <v>0</v>
      </c>
      <c r="H35" s="40">
        <f t="shared" si="4"/>
        <v>0</v>
      </c>
      <c r="I35" s="40">
        <f t="shared" si="4"/>
        <v>0</v>
      </c>
      <c r="J35" s="40">
        <f t="shared" si="4"/>
        <v>0</v>
      </c>
      <c r="K35" s="40">
        <f t="shared" si="4"/>
        <v>0</v>
      </c>
      <c r="L35" s="40">
        <f t="shared" si="4"/>
        <v>0</v>
      </c>
      <c r="M35" s="40">
        <f t="shared" si="4"/>
        <v>0</v>
      </c>
      <c r="N35" s="40">
        <f t="shared" si="4"/>
        <v>0</v>
      </c>
    </row>
    <row r="36" spans="1:14" x14ac:dyDescent="0.25">
      <c r="A36" s="73"/>
      <c r="B36" s="58"/>
      <c r="C36" s="58"/>
      <c r="D36" s="39" t="s">
        <v>21</v>
      </c>
      <c r="E36" s="40">
        <f t="shared" si="3"/>
        <v>723408.06</v>
      </c>
      <c r="F36" s="40">
        <f t="shared" si="0"/>
        <v>723408.06</v>
      </c>
      <c r="G36" s="40">
        <f t="shared" si="5"/>
        <v>0</v>
      </c>
      <c r="H36" s="40">
        <f t="shared" ref="H36:K38" si="6">H41+H46+H56</f>
        <v>0</v>
      </c>
      <c r="I36" s="40">
        <f t="shared" si="6"/>
        <v>0</v>
      </c>
      <c r="J36" s="40">
        <f t="shared" si="6"/>
        <v>0</v>
      </c>
      <c r="K36" s="40">
        <f t="shared" si="6"/>
        <v>0</v>
      </c>
      <c r="L36" s="40">
        <v>383787.27</v>
      </c>
      <c r="M36" s="40">
        <v>172799.47</v>
      </c>
      <c r="N36" s="40">
        <f>N41+N46+N56</f>
        <v>166821.32</v>
      </c>
    </row>
    <row r="37" spans="1:14" ht="27.6" x14ac:dyDescent="0.25">
      <c r="A37" s="73"/>
      <c r="B37" s="58"/>
      <c r="C37" s="58"/>
      <c r="D37" s="39" t="s">
        <v>22</v>
      </c>
      <c r="E37" s="40">
        <f t="shared" si="3"/>
        <v>0</v>
      </c>
      <c r="F37" s="40">
        <f t="shared" si="0"/>
        <v>0</v>
      </c>
      <c r="G37" s="40">
        <f t="shared" si="5"/>
        <v>0</v>
      </c>
      <c r="H37" s="40">
        <f t="shared" si="6"/>
        <v>0</v>
      </c>
      <c r="I37" s="40">
        <f t="shared" si="6"/>
        <v>0</v>
      </c>
      <c r="J37" s="40">
        <f t="shared" si="6"/>
        <v>0</v>
      </c>
      <c r="K37" s="40">
        <f t="shared" si="6"/>
        <v>0</v>
      </c>
      <c r="L37" s="40">
        <f>L42+L47+L57</f>
        <v>0</v>
      </c>
      <c r="M37" s="40">
        <f>M42+M47+M57</f>
        <v>0</v>
      </c>
      <c r="N37" s="40">
        <f>N42+N47+N57</f>
        <v>0</v>
      </c>
    </row>
    <row r="38" spans="1:14" ht="27.6" x14ac:dyDescent="0.25">
      <c r="A38" s="74"/>
      <c r="B38" s="58"/>
      <c r="C38" s="58"/>
      <c r="D38" s="39" t="s">
        <v>23</v>
      </c>
      <c r="E38" s="40">
        <f t="shared" si="3"/>
        <v>0</v>
      </c>
      <c r="F38" s="40">
        <f t="shared" si="0"/>
        <v>0</v>
      </c>
      <c r="G38" s="40">
        <f t="shared" si="5"/>
        <v>0</v>
      </c>
      <c r="H38" s="40">
        <f t="shared" si="6"/>
        <v>0</v>
      </c>
      <c r="I38" s="40">
        <f t="shared" si="6"/>
        <v>0</v>
      </c>
      <c r="J38" s="40">
        <f t="shared" si="6"/>
        <v>0</v>
      </c>
      <c r="K38" s="40">
        <f t="shared" si="6"/>
        <v>0</v>
      </c>
      <c r="L38" s="40">
        <f>L43+L48+L58</f>
        <v>0</v>
      </c>
      <c r="M38" s="40">
        <f>M43+M48+M58</f>
        <v>0</v>
      </c>
      <c r="N38" s="40">
        <f>N43+N48+N58</f>
        <v>0</v>
      </c>
    </row>
    <row r="39" spans="1:14" ht="33.75" customHeight="1" x14ac:dyDescent="0.25">
      <c r="A39" s="83" t="s">
        <v>77</v>
      </c>
      <c r="B39" s="57" t="s">
        <v>82</v>
      </c>
      <c r="C39" s="58"/>
      <c r="D39" s="39" t="s">
        <v>19</v>
      </c>
      <c r="E39" s="40">
        <f>F39+G39</f>
        <v>0</v>
      </c>
      <c r="F39" s="40">
        <f t="shared" si="0"/>
        <v>0</v>
      </c>
      <c r="G39" s="40">
        <f>H39+I39+J39</f>
        <v>0</v>
      </c>
      <c r="H39" s="40">
        <v>0</v>
      </c>
      <c r="I39" s="40">
        <v>0</v>
      </c>
      <c r="J39" s="40">
        <v>0</v>
      </c>
      <c r="K39" s="40">
        <v>0</v>
      </c>
      <c r="L39" s="40">
        <v>0</v>
      </c>
      <c r="M39" s="40">
        <v>0</v>
      </c>
      <c r="N39" s="40">
        <v>0</v>
      </c>
    </row>
    <row r="40" spans="1:14" ht="26.25" customHeight="1" x14ac:dyDescent="0.25">
      <c r="A40" s="84"/>
      <c r="B40" s="58"/>
      <c r="C40" s="58"/>
      <c r="D40" s="39" t="s">
        <v>20</v>
      </c>
      <c r="E40" s="40">
        <f t="shared" ref="E40:E44" si="7">F40+G40</f>
        <v>0</v>
      </c>
      <c r="F40" s="40">
        <f t="shared" si="0"/>
        <v>0</v>
      </c>
      <c r="G40" s="40">
        <f t="shared" ref="G40:G44" si="8">H40+I40+J40</f>
        <v>0</v>
      </c>
      <c r="H40" s="40">
        <v>0</v>
      </c>
      <c r="I40" s="40">
        <v>0</v>
      </c>
      <c r="J40" s="40">
        <v>0</v>
      </c>
      <c r="K40" s="40">
        <v>0</v>
      </c>
      <c r="L40" s="40">
        <v>0</v>
      </c>
      <c r="M40" s="40">
        <v>0</v>
      </c>
      <c r="N40" s="40">
        <v>0</v>
      </c>
    </row>
    <row r="41" spans="1:14" ht="16.5" customHeight="1" x14ac:dyDescent="0.25">
      <c r="A41" s="84"/>
      <c r="B41" s="58"/>
      <c r="C41" s="58"/>
      <c r="D41" s="39" t="s">
        <v>21</v>
      </c>
      <c r="E41" s="40">
        <f t="shared" si="7"/>
        <v>166821.32</v>
      </c>
      <c r="F41" s="40">
        <f t="shared" si="0"/>
        <v>166821.32</v>
      </c>
      <c r="G41" s="40">
        <f t="shared" si="8"/>
        <v>0</v>
      </c>
      <c r="H41" s="40">
        <v>0</v>
      </c>
      <c r="I41" s="40">
        <v>0</v>
      </c>
      <c r="J41" s="40">
        <v>0</v>
      </c>
      <c r="K41" s="40">
        <v>0</v>
      </c>
      <c r="L41" s="40">
        <v>0</v>
      </c>
      <c r="M41" s="40">
        <v>0</v>
      </c>
      <c r="N41" s="40">
        <v>166821.32</v>
      </c>
    </row>
    <row r="42" spans="1:14" ht="26.25" customHeight="1" x14ac:dyDescent="0.25">
      <c r="A42" s="84"/>
      <c r="B42" s="58"/>
      <c r="C42" s="58"/>
      <c r="D42" s="39" t="s">
        <v>22</v>
      </c>
      <c r="E42" s="40">
        <f t="shared" si="7"/>
        <v>0</v>
      </c>
      <c r="F42" s="40">
        <f t="shared" si="0"/>
        <v>0</v>
      </c>
      <c r="G42" s="40">
        <f t="shared" si="8"/>
        <v>0</v>
      </c>
      <c r="H42" s="40">
        <v>0</v>
      </c>
      <c r="I42" s="40">
        <v>0</v>
      </c>
      <c r="J42" s="40">
        <v>0</v>
      </c>
      <c r="K42" s="40">
        <v>0</v>
      </c>
      <c r="L42" s="40">
        <v>0</v>
      </c>
      <c r="M42" s="40">
        <v>0</v>
      </c>
      <c r="N42" s="40">
        <v>0</v>
      </c>
    </row>
    <row r="43" spans="1:14" ht="26.25" customHeight="1" x14ac:dyDescent="0.25">
      <c r="A43" s="85"/>
      <c r="B43" s="99"/>
      <c r="C43" s="58"/>
      <c r="D43" s="39" t="s">
        <v>23</v>
      </c>
      <c r="E43" s="40">
        <f t="shared" si="7"/>
        <v>0</v>
      </c>
      <c r="F43" s="40">
        <f t="shared" si="0"/>
        <v>0</v>
      </c>
      <c r="G43" s="40">
        <f t="shared" si="8"/>
        <v>0</v>
      </c>
      <c r="H43" s="40">
        <v>0</v>
      </c>
      <c r="I43" s="40">
        <v>0</v>
      </c>
      <c r="J43" s="40">
        <v>0</v>
      </c>
      <c r="K43" s="40">
        <v>0</v>
      </c>
      <c r="L43" s="40">
        <v>0</v>
      </c>
      <c r="M43" s="40">
        <v>0</v>
      </c>
      <c r="N43" s="40">
        <v>0</v>
      </c>
    </row>
    <row r="44" spans="1:14" ht="26.25" customHeight="1" x14ac:dyDescent="0.25">
      <c r="A44" s="94" t="s">
        <v>84</v>
      </c>
      <c r="B44" s="57" t="s">
        <v>86</v>
      </c>
      <c r="C44" s="97"/>
      <c r="D44" s="39" t="s">
        <v>19</v>
      </c>
      <c r="E44" s="40">
        <f t="shared" si="7"/>
        <v>0</v>
      </c>
      <c r="F44" s="40">
        <f t="shared" si="0"/>
        <v>0</v>
      </c>
      <c r="G44" s="40">
        <f t="shared" si="8"/>
        <v>0</v>
      </c>
      <c r="H44" s="40">
        <v>0</v>
      </c>
      <c r="I44" s="40">
        <v>0</v>
      </c>
      <c r="J44" s="40">
        <v>0</v>
      </c>
      <c r="K44" s="40">
        <v>0</v>
      </c>
      <c r="L44" s="40">
        <v>0</v>
      </c>
      <c r="M44" s="40">
        <v>0</v>
      </c>
      <c r="N44" s="40">
        <v>0</v>
      </c>
    </row>
    <row r="45" spans="1:14" ht="26.25" customHeight="1" x14ac:dyDescent="0.25">
      <c r="A45" s="95"/>
      <c r="B45" s="55"/>
      <c r="C45" s="97"/>
      <c r="D45" s="39" t="s">
        <v>20</v>
      </c>
      <c r="E45" s="40">
        <f t="shared" ref="E45:E58" si="9">F45+G45</f>
        <v>0</v>
      </c>
      <c r="F45" s="40">
        <f t="shared" si="0"/>
        <v>0</v>
      </c>
      <c r="G45" s="40">
        <f t="shared" ref="G45:G58" si="10">H45+I45+J45</f>
        <v>0</v>
      </c>
      <c r="H45" s="40">
        <v>0</v>
      </c>
      <c r="I45" s="40">
        <v>0</v>
      </c>
      <c r="J45" s="40">
        <v>0</v>
      </c>
      <c r="K45" s="40">
        <v>0</v>
      </c>
      <c r="L45" s="40">
        <v>0</v>
      </c>
      <c r="M45" s="40">
        <v>0</v>
      </c>
      <c r="N45" s="40">
        <v>0</v>
      </c>
    </row>
    <row r="46" spans="1:14" ht="26.25" customHeight="1" x14ac:dyDescent="0.25">
      <c r="A46" s="95"/>
      <c r="B46" s="55"/>
      <c r="C46" s="97"/>
      <c r="D46" s="39" t="s">
        <v>21</v>
      </c>
      <c r="E46" s="40">
        <v>196604.73</v>
      </c>
      <c r="F46" s="40">
        <f t="shared" si="0"/>
        <v>196234.53</v>
      </c>
      <c r="G46" s="40">
        <f t="shared" si="10"/>
        <v>0</v>
      </c>
      <c r="H46" s="40">
        <v>0</v>
      </c>
      <c r="I46" s="40">
        <v>0</v>
      </c>
      <c r="J46" s="40">
        <v>0</v>
      </c>
      <c r="K46" s="40">
        <v>0</v>
      </c>
      <c r="L46" s="40">
        <v>196234.53</v>
      </c>
      <c r="M46" s="40">
        <v>0</v>
      </c>
      <c r="N46" s="40">
        <v>0</v>
      </c>
    </row>
    <row r="47" spans="1:14" ht="26.25" customHeight="1" x14ac:dyDescent="0.25">
      <c r="A47" s="95"/>
      <c r="B47" s="55"/>
      <c r="C47" s="97"/>
      <c r="D47" s="39" t="s">
        <v>22</v>
      </c>
      <c r="E47" s="40">
        <f t="shared" si="9"/>
        <v>0</v>
      </c>
      <c r="F47" s="40">
        <f t="shared" si="0"/>
        <v>0</v>
      </c>
      <c r="G47" s="40">
        <f t="shared" si="10"/>
        <v>0</v>
      </c>
      <c r="H47" s="40">
        <v>0</v>
      </c>
      <c r="I47" s="40">
        <v>0</v>
      </c>
      <c r="J47" s="40">
        <v>0</v>
      </c>
      <c r="K47" s="40">
        <v>0</v>
      </c>
      <c r="L47" s="40">
        <v>0</v>
      </c>
      <c r="M47" s="40">
        <v>0</v>
      </c>
      <c r="N47" s="40">
        <v>0</v>
      </c>
    </row>
    <row r="48" spans="1:14" ht="26.25" customHeight="1" x14ac:dyDescent="0.25">
      <c r="A48" s="96"/>
      <c r="B48" s="56"/>
      <c r="C48" s="97"/>
      <c r="D48" s="39" t="s">
        <v>23</v>
      </c>
      <c r="E48" s="40">
        <f t="shared" si="9"/>
        <v>0</v>
      </c>
      <c r="F48" s="40">
        <f t="shared" si="0"/>
        <v>0</v>
      </c>
      <c r="G48" s="40">
        <f t="shared" si="10"/>
        <v>0</v>
      </c>
      <c r="H48" s="40">
        <v>0</v>
      </c>
      <c r="I48" s="40">
        <v>0</v>
      </c>
      <c r="J48" s="40">
        <v>0</v>
      </c>
      <c r="K48" s="40">
        <v>0</v>
      </c>
      <c r="L48" s="40">
        <v>0</v>
      </c>
      <c r="M48" s="40">
        <v>0</v>
      </c>
      <c r="N48" s="40">
        <v>0</v>
      </c>
    </row>
    <row r="49" spans="1:14" ht="26.25" customHeight="1" x14ac:dyDescent="0.25">
      <c r="A49" s="94" t="s">
        <v>85</v>
      </c>
      <c r="B49" s="57" t="s">
        <v>87</v>
      </c>
      <c r="C49" s="97"/>
      <c r="D49" s="39" t="s">
        <v>19</v>
      </c>
      <c r="E49" s="40">
        <f t="shared" ref="E49:E50" si="11">F49+G49</f>
        <v>0</v>
      </c>
      <c r="F49" s="40">
        <f t="shared" ref="F49:F53" si="12">K49+L49+M49+N49</f>
        <v>0</v>
      </c>
      <c r="G49" s="40">
        <f t="shared" ref="G49:G53" si="13">H49+I49+J49</f>
        <v>0</v>
      </c>
      <c r="H49" s="40">
        <v>0</v>
      </c>
      <c r="I49" s="40">
        <v>0</v>
      </c>
      <c r="J49" s="40">
        <v>0</v>
      </c>
      <c r="K49" s="40">
        <v>0</v>
      </c>
      <c r="L49" s="40">
        <v>0</v>
      </c>
      <c r="M49" s="40">
        <v>0</v>
      </c>
      <c r="N49" s="40">
        <v>0</v>
      </c>
    </row>
    <row r="50" spans="1:14" ht="26.25" customHeight="1" x14ac:dyDescent="0.25">
      <c r="A50" s="95"/>
      <c r="B50" s="55"/>
      <c r="C50" s="97"/>
      <c r="D50" s="39" t="s">
        <v>20</v>
      </c>
      <c r="E50" s="40">
        <f t="shared" si="11"/>
        <v>0</v>
      </c>
      <c r="F50" s="40">
        <f t="shared" si="12"/>
        <v>0</v>
      </c>
      <c r="G50" s="40">
        <f t="shared" si="13"/>
        <v>0</v>
      </c>
      <c r="H50" s="40">
        <v>0</v>
      </c>
      <c r="I50" s="40">
        <v>0</v>
      </c>
      <c r="J50" s="40">
        <v>0</v>
      </c>
      <c r="K50" s="40">
        <v>0</v>
      </c>
      <c r="L50" s="40">
        <v>0</v>
      </c>
      <c r="M50" s="40">
        <v>0</v>
      </c>
      <c r="N50" s="40">
        <v>0</v>
      </c>
    </row>
    <row r="51" spans="1:14" ht="26.25" customHeight="1" x14ac:dyDescent="0.25">
      <c r="A51" s="95"/>
      <c r="B51" s="55"/>
      <c r="C51" s="97"/>
      <c r="D51" s="39" t="s">
        <v>21</v>
      </c>
      <c r="E51" s="40">
        <v>172799.47</v>
      </c>
      <c r="F51" s="40">
        <f t="shared" si="12"/>
        <v>172799.47</v>
      </c>
      <c r="G51" s="40">
        <f t="shared" si="13"/>
        <v>0</v>
      </c>
      <c r="H51" s="40">
        <v>0</v>
      </c>
      <c r="I51" s="40">
        <v>0</v>
      </c>
      <c r="J51" s="40">
        <v>0</v>
      </c>
      <c r="K51" s="40">
        <v>0</v>
      </c>
      <c r="L51" s="40">
        <v>0</v>
      </c>
      <c r="M51" s="40">
        <v>172799.47</v>
      </c>
      <c r="N51" s="40">
        <v>0</v>
      </c>
    </row>
    <row r="52" spans="1:14" ht="26.25" customHeight="1" x14ac:dyDescent="0.25">
      <c r="A52" s="95"/>
      <c r="B52" s="55"/>
      <c r="C52" s="97"/>
      <c r="D52" s="39" t="s">
        <v>22</v>
      </c>
      <c r="E52" s="40">
        <f t="shared" ref="E52:E53" si="14">F52+G52</f>
        <v>0</v>
      </c>
      <c r="F52" s="40">
        <f t="shared" si="12"/>
        <v>0</v>
      </c>
      <c r="G52" s="40">
        <f t="shared" si="13"/>
        <v>0</v>
      </c>
      <c r="H52" s="40">
        <v>0</v>
      </c>
      <c r="I52" s="40">
        <v>0</v>
      </c>
      <c r="J52" s="40">
        <v>0</v>
      </c>
      <c r="K52" s="40">
        <v>0</v>
      </c>
      <c r="L52" s="40">
        <v>0</v>
      </c>
      <c r="M52" s="40">
        <v>0</v>
      </c>
      <c r="N52" s="40">
        <v>0</v>
      </c>
    </row>
    <row r="53" spans="1:14" ht="26.25" customHeight="1" x14ac:dyDescent="0.25">
      <c r="A53" s="96"/>
      <c r="B53" s="56"/>
      <c r="C53" s="97"/>
      <c r="D53" s="39" t="s">
        <v>23</v>
      </c>
      <c r="E53" s="40">
        <f t="shared" si="14"/>
        <v>0</v>
      </c>
      <c r="F53" s="40">
        <f t="shared" si="12"/>
        <v>0</v>
      </c>
      <c r="G53" s="40">
        <f t="shared" si="13"/>
        <v>0</v>
      </c>
      <c r="H53" s="40">
        <v>0</v>
      </c>
      <c r="I53" s="40">
        <v>0</v>
      </c>
      <c r="J53" s="40">
        <v>0</v>
      </c>
      <c r="K53" s="40">
        <v>0</v>
      </c>
      <c r="L53" s="40">
        <v>0</v>
      </c>
      <c r="M53" s="40">
        <v>0</v>
      </c>
      <c r="N53" s="40">
        <v>0</v>
      </c>
    </row>
    <row r="54" spans="1:14" ht="26.25" customHeight="1" x14ac:dyDescent="0.25">
      <c r="A54" s="94" t="s">
        <v>90</v>
      </c>
      <c r="B54" s="57" t="s">
        <v>91</v>
      </c>
      <c r="C54" s="97"/>
      <c r="D54" s="39" t="s">
        <v>19</v>
      </c>
      <c r="E54" s="40">
        <f t="shared" si="9"/>
        <v>0</v>
      </c>
      <c r="F54" s="40">
        <f t="shared" si="0"/>
        <v>0</v>
      </c>
      <c r="G54" s="40">
        <f t="shared" si="10"/>
        <v>0</v>
      </c>
      <c r="H54" s="40">
        <v>0</v>
      </c>
      <c r="I54" s="40">
        <v>0</v>
      </c>
      <c r="J54" s="40">
        <v>0</v>
      </c>
      <c r="K54" s="40">
        <v>0</v>
      </c>
      <c r="L54" s="40">
        <v>0</v>
      </c>
      <c r="M54" s="40">
        <v>0</v>
      </c>
      <c r="N54" s="40">
        <v>0</v>
      </c>
    </row>
    <row r="55" spans="1:14" ht="26.25" customHeight="1" x14ac:dyDescent="0.25">
      <c r="A55" s="95"/>
      <c r="B55" s="55"/>
      <c r="C55" s="97"/>
      <c r="D55" s="39" t="s">
        <v>20</v>
      </c>
      <c r="E55" s="40">
        <f t="shared" si="9"/>
        <v>0</v>
      </c>
      <c r="F55" s="40">
        <f t="shared" si="0"/>
        <v>0</v>
      </c>
      <c r="G55" s="40">
        <f t="shared" si="10"/>
        <v>0</v>
      </c>
      <c r="H55" s="40">
        <v>0</v>
      </c>
      <c r="I55" s="40">
        <v>0</v>
      </c>
      <c r="J55" s="40">
        <v>0</v>
      </c>
      <c r="K55" s="40">
        <v>0</v>
      </c>
      <c r="L55" s="40">
        <v>0</v>
      </c>
      <c r="M55" s="40">
        <v>0</v>
      </c>
      <c r="N55" s="40">
        <v>0</v>
      </c>
    </row>
    <row r="56" spans="1:14" ht="26.25" customHeight="1" x14ac:dyDescent="0.25">
      <c r="A56" s="95"/>
      <c r="B56" s="55"/>
      <c r="C56" s="97"/>
      <c r="D56" s="39" t="s">
        <v>21</v>
      </c>
      <c r="E56" s="40">
        <v>187552.74</v>
      </c>
      <c r="F56" s="40">
        <f>K56+L56+M56+N56</f>
        <v>187552.74</v>
      </c>
      <c r="G56" s="40">
        <f t="shared" si="10"/>
        <v>0</v>
      </c>
      <c r="H56" s="40">
        <v>0</v>
      </c>
      <c r="I56" s="40">
        <v>0</v>
      </c>
      <c r="J56" s="40">
        <v>0</v>
      </c>
      <c r="K56" s="40">
        <v>0</v>
      </c>
      <c r="L56" s="40">
        <v>187552.74</v>
      </c>
      <c r="M56" s="40">
        <v>0</v>
      </c>
      <c r="N56" s="40">
        <v>0</v>
      </c>
    </row>
    <row r="57" spans="1:14" ht="26.25" customHeight="1" x14ac:dyDescent="0.25">
      <c r="A57" s="95"/>
      <c r="B57" s="55"/>
      <c r="C57" s="97"/>
      <c r="D57" s="39" t="s">
        <v>22</v>
      </c>
      <c r="E57" s="40">
        <f t="shared" si="9"/>
        <v>0</v>
      </c>
      <c r="F57" s="40">
        <f t="shared" si="0"/>
        <v>0</v>
      </c>
      <c r="G57" s="40">
        <f t="shared" si="10"/>
        <v>0</v>
      </c>
      <c r="H57" s="40">
        <v>0</v>
      </c>
      <c r="I57" s="40">
        <v>0</v>
      </c>
      <c r="J57" s="40">
        <v>0</v>
      </c>
      <c r="K57" s="40">
        <v>0</v>
      </c>
      <c r="L57" s="40">
        <v>0</v>
      </c>
      <c r="M57" s="40">
        <v>0</v>
      </c>
      <c r="N57" s="40">
        <v>0</v>
      </c>
    </row>
    <row r="58" spans="1:14" ht="26.25" customHeight="1" x14ac:dyDescent="0.25">
      <c r="A58" s="96"/>
      <c r="B58" s="56"/>
      <c r="C58" s="98"/>
      <c r="D58" s="39" t="s">
        <v>23</v>
      </c>
      <c r="E58" s="40">
        <f t="shared" si="9"/>
        <v>0</v>
      </c>
      <c r="F58" s="40">
        <f t="shared" si="0"/>
        <v>0</v>
      </c>
      <c r="G58" s="40">
        <f t="shared" si="10"/>
        <v>0</v>
      </c>
      <c r="H58" s="40">
        <v>0</v>
      </c>
      <c r="I58" s="40">
        <v>0</v>
      </c>
      <c r="J58" s="40">
        <v>0</v>
      </c>
      <c r="K58" s="40">
        <v>0</v>
      </c>
      <c r="L58" s="40">
        <v>0</v>
      </c>
      <c r="M58" s="40">
        <v>0</v>
      </c>
      <c r="N58" s="40">
        <v>0</v>
      </c>
    </row>
    <row r="59" spans="1:14" ht="27" customHeight="1" x14ac:dyDescent="0.25">
      <c r="A59" s="59" t="s">
        <v>62</v>
      </c>
      <c r="B59" s="89"/>
      <c r="C59" s="89"/>
      <c r="D59" s="89"/>
      <c r="E59" s="89"/>
      <c r="F59" s="89"/>
      <c r="G59" s="89"/>
      <c r="H59" s="89"/>
      <c r="I59" s="89"/>
      <c r="J59" s="89"/>
      <c r="K59" s="89"/>
      <c r="L59" s="89"/>
      <c r="M59" s="89"/>
      <c r="N59" s="90"/>
    </row>
    <row r="60" spans="1:14" ht="27.75" customHeight="1" x14ac:dyDescent="0.25">
      <c r="A60" s="91">
        <v>1</v>
      </c>
      <c r="B60" s="52" t="s">
        <v>83</v>
      </c>
      <c r="C60" s="65" t="s">
        <v>29</v>
      </c>
      <c r="D60" s="12" t="s">
        <v>19</v>
      </c>
      <c r="E60" s="18">
        <f t="shared" ref="E60:E62" si="15">F60+G60</f>
        <v>0</v>
      </c>
      <c r="F60" s="18">
        <f>K60+L60+M60+N60</f>
        <v>0</v>
      </c>
      <c r="G60" s="18">
        <f t="shared" ref="G60:G62" si="16">H60+I60+J60</f>
        <v>0</v>
      </c>
      <c r="H60" s="19">
        <v>0</v>
      </c>
      <c r="I60" s="13">
        <v>0</v>
      </c>
      <c r="J60" s="13">
        <v>0</v>
      </c>
      <c r="K60" s="13">
        <v>0</v>
      </c>
      <c r="L60" s="13">
        <v>0</v>
      </c>
      <c r="M60" s="13">
        <v>0</v>
      </c>
      <c r="N60" s="13">
        <v>0</v>
      </c>
    </row>
    <row r="61" spans="1:14" ht="33" customHeight="1" x14ac:dyDescent="0.25">
      <c r="A61" s="92"/>
      <c r="B61" s="55"/>
      <c r="C61" s="66"/>
      <c r="D61" s="12" t="s">
        <v>20</v>
      </c>
      <c r="E61" s="18">
        <f t="shared" si="15"/>
        <v>3295671.06</v>
      </c>
      <c r="F61" s="18">
        <f>K61+L61+M61+N61</f>
        <v>0</v>
      </c>
      <c r="G61" s="18">
        <f t="shared" si="16"/>
        <v>3295671.06</v>
      </c>
      <c r="H61" s="13">
        <v>3295671.06</v>
      </c>
      <c r="I61" s="13">
        <v>0</v>
      </c>
      <c r="J61" s="13">
        <v>0</v>
      </c>
      <c r="K61" s="13">
        <v>0</v>
      </c>
      <c r="L61" s="13">
        <v>0</v>
      </c>
      <c r="M61" s="13">
        <v>0</v>
      </c>
      <c r="N61" s="13">
        <v>0</v>
      </c>
    </row>
    <row r="62" spans="1:14" ht="56.25" customHeight="1" x14ac:dyDescent="0.25">
      <c r="A62" s="92"/>
      <c r="B62" s="55"/>
      <c r="C62" s="66"/>
      <c r="D62" s="12" t="s">
        <v>21</v>
      </c>
      <c r="E62" s="18">
        <f t="shared" si="15"/>
        <v>120654703.63999999</v>
      </c>
      <c r="F62" s="18">
        <f>K62+L62+M62+N62</f>
        <v>68398558.069999993</v>
      </c>
      <c r="G62" s="18">
        <f t="shared" si="16"/>
        <v>52256145.57</v>
      </c>
      <c r="H62" s="13">
        <v>15539429.300000001</v>
      </c>
      <c r="I62" s="13">
        <v>18156154.989999998</v>
      </c>
      <c r="J62" s="13">
        <v>18560561.280000001</v>
      </c>
      <c r="K62" s="13">
        <v>19617451.489999998</v>
      </c>
      <c r="L62" s="13">
        <v>20111411.25</v>
      </c>
      <c r="M62" s="13">
        <v>14361880.140000001</v>
      </c>
      <c r="N62" s="13">
        <v>14307815.189999999</v>
      </c>
    </row>
    <row r="63" spans="1:14" ht="28.5" hidden="1" customHeight="1" x14ac:dyDescent="0.25">
      <c r="A63" s="92"/>
      <c r="B63" s="55"/>
      <c r="C63" s="66"/>
      <c r="D63" s="12" t="s">
        <v>22</v>
      </c>
      <c r="E63" s="13">
        <v>0</v>
      </c>
      <c r="F63" s="13">
        <v>0</v>
      </c>
      <c r="G63" s="13">
        <v>0</v>
      </c>
      <c r="H63" s="13">
        <v>0</v>
      </c>
      <c r="I63" s="13">
        <v>0</v>
      </c>
      <c r="J63" s="13">
        <v>0</v>
      </c>
      <c r="K63" s="13">
        <v>0</v>
      </c>
      <c r="L63" s="13">
        <v>0</v>
      </c>
      <c r="M63" s="13">
        <v>0</v>
      </c>
      <c r="N63" s="13">
        <v>0</v>
      </c>
    </row>
    <row r="64" spans="1:14" ht="34.5" hidden="1" customHeight="1" x14ac:dyDescent="0.25">
      <c r="A64" s="93"/>
      <c r="B64" s="56"/>
      <c r="C64" s="67"/>
      <c r="D64" s="12" t="s">
        <v>23</v>
      </c>
      <c r="E64" s="13">
        <v>0</v>
      </c>
      <c r="F64" s="13">
        <v>0</v>
      </c>
      <c r="G64" s="13">
        <v>0</v>
      </c>
      <c r="H64" s="13">
        <v>0</v>
      </c>
      <c r="I64" s="13">
        <v>0</v>
      </c>
      <c r="J64" s="13">
        <v>0</v>
      </c>
      <c r="K64" s="13">
        <v>0</v>
      </c>
      <c r="L64" s="13">
        <v>0</v>
      </c>
      <c r="M64" s="13">
        <v>0</v>
      </c>
      <c r="N64" s="13">
        <v>0</v>
      </c>
    </row>
    <row r="65" spans="1:14" ht="22.5" customHeight="1" x14ac:dyDescent="0.3">
      <c r="A65" s="88"/>
      <c r="B65" s="86" t="s">
        <v>30</v>
      </c>
      <c r="C65" s="86" t="s">
        <v>29</v>
      </c>
      <c r="D65" s="17" t="s">
        <v>59</v>
      </c>
      <c r="E65" s="20">
        <f>F65+G65</f>
        <v>156348307.25999999</v>
      </c>
      <c r="F65" s="20">
        <f>K65+L65+M65+N65</f>
        <v>84139238.50999999</v>
      </c>
      <c r="G65" s="23">
        <f>H65+I65+J65</f>
        <v>72209068.75</v>
      </c>
      <c r="H65" s="20">
        <f>H66+H67+H68+H69+H70</f>
        <v>25313957.539999999</v>
      </c>
      <c r="I65" s="20">
        <f t="shared" ref="I65:N65" si="17">I66+I67+I68+I69+I70</f>
        <v>22943547.219999999</v>
      </c>
      <c r="J65" s="20">
        <f t="shared" si="17"/>
        <v>23951563.990000002</v>
      </c>
      <c r="K65" s="20">
        <f t="shared" si="17"/>
        <v>22682812.469999999</v>
      </c>
      <c r="L65" s="20">
        <f t="shared" si="17"/>
        <v>23726142.41</v>
      </c>
      <c r="M65" s="20">
        <f t="shared" si="17"/>
        <v>18868130.890000001</v>
      </c>
      <c r="N65" s="20">
        <f t="shared" si="17"/>
        <v>18862152.739999998</v>
      </c>
    </row>
    <row r="66" spans="1:14" ht="27.6" x14ac:dyDescent="0.25">
      <c r="A66" s="87"/>
      <c r="B66" s="87"/>
      <c r="C66" s="87"/>
      <c r="D66" s="16" t="s">
        <v>19</v>
      </c>
      <c r="E66" s="21">
        <f>F66+G66</f>
        <v>0</v>
      </c>
      <c r="F66" s="21">
        <f>K66+L66+M66+N66</f>
        <v>0</v>
      </c>
      <c r="G66" s="21">
        <f>H66+I66+J66</f>
        <v>0</v>
      </c>
      <c r="H66" s="18">
        <f t="shared" ref="H66:N67" si="18">H60+H29+H24+H19</f>
        <v>0</v>
      </c>
      <c r="I66" s="18">
        <f t="shared" si="18"/>
        <v>0</v>
      </c>
      <c r="J66" s="18">
        <f t="shared" si="18"/>
        <v>0</v>
      </c>
      <c r="K66" s="18">
        <f t="shared" si="18"/>
        <v>0</v>
      </c>
      <c r="L66" s="18">
        <f t="shared" si="18"/>
        <v>0</v>
      </c>
      <c r="M66" s="18">
        <f t="shared" si="18"/>
        <v>0</v>
      </c>
      <c r="N66" s="18">
        <f t="shared" si="18"/>
        <v>0</v>
      </c>
    </row>
    <row r="67" spans="1:14" ht="27.6" x14ac:dyDescent="0.25">
      <c r="A67" s="87"/>
      <c r="B67" s="87"/>
      <c r="C67" s="87"/>
      <c r="D67" s="12" t="s">
        <v>20</v>
      </c>
      <c r="E67" s="21">
        <f t="shared" ref="E67:E70" si="19">F67+G67</f>
        <v>3295671.06</v>
      </c>
      <c r="F67" s="21">
        <f>K67+L67+M67+N67</f>
        <v>0</v>
      </c>
      <c r="G67" s="21">
        <f>H67+I67+J67</f>
        <v>3295671.06</v>
      </c>
      <c r="H67" s="18">
        <f t="shared" si="18"/>
        <v>3295671.06</v>
      </c>
      <c r="I67" s="18">
        <f t="shared" si="18"/>
        <v>0</v>
      </c>
      <c r="J67" s="18">
        <f t="shared" si="18"/>
        <v>0</v>
      </c>
      <c r="K67" s="18">
        <f t="shared" si="18"/>
        <v>0</v>
      </c>
      <c r="L67" s="18">
        <f t="shared" si="18"/>
        <v>0</v>
      </c>
      <c r="M67" s="18">
        <f t="shared" si="18"/>
        <v>0</v>
      </c>
      <c r="N67" s="18">
        <f t="shared" si="18"/>
        <v>0</v>
      </c>
    </row>
    <row r="68" spans="1:14" x14ac:dyDescent="0.25">
      <c r="A68" s="87"/>
      <c r="B68" s="87"/>
      <c r="C68" s="87"/>
      <c r="D68" s="14" t="s">
        <v>21</v>
      </c>
      <c r="E68" s="21">
        <f t="shared" si="19"/>
        <v>153052636.19999999</v>
      </c>
      <c r="F68" s="21">
        <f>K68+L68+M68+N68</f>
        <v>84139238.50999999</v>
      </c>
      <c r="G68" s="22">
        <f>H68+I68+J68</f>
        <v>68913397.689999998</v>
      </c>
      <c r="H68" s="21">
        <f>H62+H31+H26+H21</f>
        <v>22018286.48</v>
      </c>
      <c r="I68" s="21">
        <f>I62+I31+I26+I21</f>
        <v>22943547.219999999</v>
      </c>
      <c r="J68" s="21">
        <f>J62+J31+J26+J21</f>
        <v>23951563.990000002</v>
      </c>
      <c r="K68" s="21">
        <v>22682812.469999999</v>
      </c>
      <c r="L68" s="21">
        <v>23726142.41</v>
      </c>
      <c r="M68" s="21">
        <f>M62+M31+M26+M21+M36</f>
        <v>18868130.890000001</v>
      </c>
      <c r="N68" s="21">
        <f>N62+N31+N26+N21+N36</f>
        <v>18862152.739999998</v>
      </c>
    </row>
    <row r="69" spans="1:14" ht="27.6" x14ac:dyDescent="0.25">
      <c r="A69" s="87"/>
      <c r="B69" s="87"/>
      <c r="C69" s="87"/>
      <c r="D69" s="12" t="s">
        <v>22</v>
      </c>
      <c r="E69" s="21">
        <f t="shared" si="19"/>
        <v>0</v>
      </c>
      <c r="F69" s="18">
        <v>0</v>
      </c>
      <c r="G69" s="21">
        <f>H69</f>
        <v>0</v>
      </c>
      <c r="H69" s="21">
        <f t="shared" ref="H69:N70" si="20">H32+H27+H22</f>
        <v>0</v>
      </c>
      <c r="I69" s="21">
        <f t="shared" si="20"/>
        <v>0</v>
      </c>
      <c r="J69" s="21">
        <f t="shared" si="20"/>
        <v>0</v>
      </c>
      <c r="K69" s="21">
        <f t="shared" si="20"/>
        <v>0</v>
      </c>
      <c r="L69" s="21">
        <f t="shared" si="20"/>
        <v>0</v>
      </c>
      <c r="M69" s="21">
        <f t="shared" si="20"/>
        <v>0</v>
      </c>
      <c r="N69" s="21">
        <f t="shared" si="20"/>
        <v>0</v>
      </c>
    </row>
    <row r="70" spans="1:14" ht="27.6" x14ac:dyDescent="0.25">
      <c r="A70" s="87"/>
      <c r="B70" s="87"/>
      <c r="C70" s="87"/>
      <c r="D70" s="12" t="s">
        <v>23</v>
      </c>
      <c r="E70" s="21">
        <f t="shared" si="19"/>
        <v>0</v>
      </c>
      <c r="F70" s="21">
        <f t="shared" ref="F70" si="21">G70+H70</f>
        <v>0</v>
      </c>
      <c r="G70" s="21">
        <f t="shared" ref="G70" si="22">H70+I70</f>
        <v>0</v>
      </c>
      <c r="H70" s="21">
        <f t="shared" si="20"/>
        <v>0</v>
      </c>
      <c r="I70" s="21">
        <f t="shared" si="20"/>
        <v>0</v>
      </c>
      <c r="J70" s="21">
        <f t="shared" si="20"/>
        <v>0</v>
      </c>
      <c r="K70" s="21">
        <f t="shared" si="20"/>
        <v>0</v>
      </c>
      <c r="L70" s="21">
        <f t="shared" si="20"/>
        <v>0</v>
      </c>
      <c r="M70" s="21">
        <f t="shared" si="20"/>
        <v>0</v>
      </c>
      <c r="N70" s="21">
        <f t="shared" si="20"/>
        <v>0</v>
      </c>
    </row>
    <row r="74" spans="1:14" x14ac:dyDescent="0.25">
      <c r="K74" s="15"/>
    </row>
  </sheetData>
  <mergeCells count="37">
    <mergeCell ref="A39:A43"/>
    <mergeCell ref="B44:B48"/>
    <mergeCell ref="B65:B70"/>
    <mergeCell ref="C65:C70"/>
    <mergeCell ref="A65:A70"/>
    <mergeCell ref="C60:C64"/>
    <mergeCell ref="A59:N59"/>
    <mergeCell ref="B60:B64"/>
    <mergeCell ref="A60:A64"/>
    <mergeCell ref="A44:A48"/>
    <mergeCell ref="A54:A58"/>
    <mergeCell ref="B49:B53"/>
    <mergeCell ref="C34:C58"/>
    <mergeCell ref="B39:B43"/>
    <mergeCell ref="A49:A53"/>
    <mergeCell ref="B54:B58"/>
    <mergeCell ref="A7:N7"/>
    <mergeCell ref="A13:A16"/>
    <mergeCell ref="B13:B16"/>
    <mergeCell ref="C13:C16"/>
    <mergeCell ref="D13:D16"/>
    <mergeCell ref="E13:N13"/>
    <mergeCell ref="E14:E16"/>
    <mergeCell ref="F14:N14"/>
    <mergeCell ref="A10:N10"/>
    <mergeCell ref="A29:A33"/>
    <mergeCell ref="B29:B33"/>
    <mergeCell ref="C29:C33"/>
    <mergeCell ref="B34:B38"/>
    <mergeCell ref="A18:N18"/>
    <mergeCell ref="A19:A23"/>
    <mergeCell ref="B19:B23"/>
    <mergeCell ref="C19:C23"/>
    <mergeCell ref="C24:C28"/>
    <mergeCell ref="A24:A28"/>
    <mergeCell ref="B24:B28"/>
    <mergeCell ref="A34:A38"/>
  </mergeCells>
  <pageMargins left="0.70866141732283472" right="0.70866141732283472" top="0.19685039370078741" bottom="0.19685039370078741" header="0.15748031496062992" footer="0.15748031496062992"/>
  <pageSetup paperSize="9" scale="60" orientation="landscape" horizontalDpi="180" verticalDpi="180" r:id="rId1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urn:ietf:params:xml:ns:cpxmlsec:algorithms:gostr34102001-gostr3411"/>
    <Reference URI="#idPackageObject" Type="http://www.w3.org/2000/09/xmldsig#Object">
      <DigestMethod Algorithm="urn:ietf:params:xml:ns:cpxmlsec:algorithms:gostr3411"/>
      <DigestValue>/xlisK/Nr3A4qaQDk/jXil3bvkkXQvgfjbG9KMmCTCE=</DigestValue>
    </Reference>
    <Reference URI="#idOfficeObject" Type="http://www.w3.org/2000/09/xmldsig#Object">
      <DigestMethod Algorithm="urn:ietf:params:xml:ns:cpxmlsec:algorithms:gostr3411"/>
      <DigestValue>dtwf1kBSeG5ZUO4zQMPqjBa0uS1rPRwIYwXkFolAjeU=</DigestValue>
    </Reference>
    <Reference URI="#idSignedProperties" Type="http://uri.etsi.org/01903#SignedProperties">
      <Transforms>
        <Transform Algorithm="http://www.w3.org/TR/2001/REC-xml-c14n-20010315"/>
      </Transforms>
      <DigestMethod Algorithm="urn:ietf:params:xml:ns:cpxmlsec:algorithms:gostr3411"/>
      <DigestValue>u37PQQniD87rKcCo19ForSrS++FLO2o9LlxEA0Kd9Qo=</DigestValue>
    </Reference>
  </SignedInfo>
  <SignatureValue>6cRtn/Xe81ebL7hkaa1KL1aAYeKLyhBXj/nzMy8c0rjAEnuSq4DVXsSem6kTnb79
8QXBdPW1NJxF6Naj7usAGw==</SignatureValue>
  <KeyInfo>
    <X509Data>
      <X509Certificate>MIIIjTCCCDygAwIBAgIUIGaMBB0WOHPRYrL4H6+ebjjI7oQwCAYGKoUDAgIDMIIB
OTEgMB4GCSqGSIb3DQEJARYRdWNfZmtAcm9za2F6bmEucnUxGTAXBgNVBAgMENCz
LiDQnNC+0YHQutCy0LAxGjAYBggqhQMDgQMBARIMMDA3NzEwNTY4NzYwMRgwFgYF
KoUDZAESDTEwNDc3OTcwMTk4MzAxLDAqBgNVBAkMI9GD0LvQuNGG0LAg0JjQu9GM
0LjQvdC60LAsINC00L7QvCA3MRUwEwYDVQQHDAzQnNC+0YHQutCy0LAxCzAJBgNV
BAYTAlJVMTgwNgYDVQQKDC/QpNC10LTQtdGA0LDQu9GM0L3QvtC1INC60LDQt9C9
0LDRh9C10LnRgdGC0LLQvjE4MDYGA1UEAwwv0KTQtdC00LXRgNCw0LvRjNC90L7Q
tSDQutCw0LfQvdCw0YfQtdC50YHRgtCy0L4wHhcNMTgwMzEyMTIzNDM2WhcNMTkw
NjEyMTIzNDM2WjCCAZExGjAYBggqhQMDgQMBARIMODYyMTAwOTgyMTA3MRYwFAYF
KoUDZAMSCzA1Mjc3NTExMjU3MSMwIQYJKoZIhvcNAQkBFhR0ZW5kZXJAYWRtcG9r
YWNoaS5ydTELMAkGA1UEBhMCUlUxUzBRBgNVBAgMStCl0LDQvdGC0Yst0JzQsNC9
0YHQuNC50YHQutC40Lkg0LDQstGC0L7QvdC+0LzQvdGL0Lkg0L7QutGA0YPQsyAt
INCu0LPRgNCwMRUwEwYDVQQHDAzQn9C+0LrQsNGH0LgxPTA7BgNVBAoMNNCQ0JTQ
nNCY0J3QmNCh0KLQoNCQ0KbQmNCvINCT0J7QoNCe0JTQkCDQn9Ce0JrQkNCn0Jgx
KjAoBgNVBCoMIdCS0LvQsNC00LjQvNC40YAg0JjQstCw0L3QvtCy0LjRhzEXMBUG
A1UEBAwO0KHRgtC10L/Rg9GA0LAxOTA3BgNVBAMMMNCh0YLQtdC/0YPRgNCwINCS
0LvQsNC00LjQvNC40YAg0JjQstCw0L3QvtCy0LjRhzBjMBwGBiqFAwICEzASBgcq
hQMCAiQABgcqhQMCAh4BA0MABEB0TlKLGOngb7K8ksuq1qieet38nwWQrI3EmXBi
YqlHSB/KY3sxdG6HQoWGJZEsFVqtw5dnHinDLSbPsVyMjesJo4IEvDCCBLgwDAYD
VR0TAQH/BAIwADAdBgNVHSAEFjAUMAgGBiqFA2RxATAIBgYqhQNkcQIwPQYDVR0R
BDYwNKASBgNVBAygCxMJMjI3MDkxNjAxoBsGCiqFAwM9ntc2AQWgDRMLMDE4NzMw
MDAxOTGGATAwNgYFKoUDZG8ELQwrItCa0YDQuNC/0YLQvtCf0YDQviBDU1AiICjQ
stC10YDRgdC40Y8gMy42KTCCATEGBSqFA2RwBIIBJjCCASIMRCLQmtGA0LjQv9GC
0L7Qn9GA0L4gQ1NQIiAo0LLQtdGA0YHQuNGPIDMuNikgKNC40YHQv9C+0LvQvdC1
0L3QuNC1IDIpDGgi0J/RgNC+0LPRgNCw0LzQvNC90L4t0LDQv9C/0LDRgNCw0YLQ
vdGL0Lkg0LrQvtC80L/Qu9C10LrRgSAi0K7QvdC40YHQtdGA0YIt0JPQntCh0KIi
LiDQktC10YDRgdC40Y8gMi4xIgwf4oSWIDE0OS83LzYtNTY5INC+0YIgMjEuMTIu
MjAxNwxP0KHQtdGA0YLQuNGE0LjQutCw0YIg0YHQvtC+0YLQstC10YLRgdGC0LLQ
uNGPIOKEliDQodCkLzEyOC0yODc4INC+0YIgMjAuMDYuMjAxNjAOBgNVHQ8BAf8E
BAMCA+gwgZcGA1UdJQSBjzCBjAYIKwYBBQUHAwIGDiqFAwM9ntc2AQYDBAEBBg4q
hQMDPZ7XNgEGAwQBAgYOKoUDAz2e1zYBBgMEAQMGDiqFAwM9ntc2AQYDBAEEBgkq
hQMDgXsFAgEGCSqFAwOBewUCAgYJKoUDA4F7BQIDBgkqhQMDgXsFAgQGCSqFAwOB
ewUCBQYJKoUDA4F7BQIGMCsGA1UdEAQkMCKADzIwMTgwMzExMDY0MDAwWoEPMjAx
OTA2MTEwNjQwMDBaMIIBhQYDVR0jBIIBfDCCAXiAFBZVkaZRWMSJLGtRW9KFGQoB
REgioYIBUqSCAU4wggFKMR4wHAYJKoZIhvcNAQkBFg9kaXRAbWluc3Z5YXoucnUx
CzAJBgNVBAYTAlJVMRwwGgYDVQQIDBM3NyDQsy4g0JzQvtGB0LrQstCwMRUwEwYD
VQQHDAzQnNC+0YHQutCy0LAxPzA9BgNVBAkMNjEyNTM3NSDQsy4g0JzQvtGB0LrQ
stCwLCDRg9C7LiDQotCy0LXRgNGB0LrQsNGPLCDQtC4gNzEsMCoGA1UECgwj0JzQ
uNC90LrQvtC80YHQstGP0LfRjCDQoNC+0YHRgdC40LgxGDAWBgUqhQNkARINMTA0
NzcwMjAyNjcwMTEaMBgGCCqFAwOBAwEBEgwwMDc3MTA0NzQzNzUxQTA/BgNVBAMM
ONCT0L7Qu9C+0LLQvdC+0Lkg0YPQtNC+0YHRgtC+0LLQtdGA0Y/RjtGJ0LjQuSDR
htC10L3RgtGAggo2rNRVAAAAAAEvMF4GA1UdHwRXMFUwKaAnoCWGI2h0dHA6Ly9j
cmwucm9za2F6bmEucnUvY3JsL3VjZmsuY3JsMCigJqAkhiJodHRwOi8vY3JsLmZz
ZmsubG9jYWwvY3JsL3VjZmsuY3JsMB0GA1UdDgQWBBSgdv90KqN3m8vdnByF1uOv
BzjcbjAIBgYqhQMCAgMDQQCL+bgpMq8j6OdC54l1fTPfapgNRce1koNooqKi51NS
kJ6mvvfLyZWvdenjLn8kwXYcMvCKDsZvwfwgaeqm47Nu</X509Certificate>
    </X509Data>
  </KeyInfo>
  <Object xmlns:mdssi="http://schemas.openxmlformats.org/package/2006/digital-signature" Id="idPackageObject">
    <Manifest>
      <Reference URI="/xl/calcChain.xml?ContentType=application/vnd.openxmlformats-officedocument.spreadsheetml.calcChain+xml">
        <DigestMethod Algorithm="http://www.w3.org/2000/09/xmldsig#sha1"/>
        <DigestValue>pjNViD2al2g8SHSgqWKX8sm5wTs=
</DigestValue>
      </Reference>
      <Reference URI="/xl/sharedStrings.xml?ContentType=application/vnd.openxmlformats-officedocument.spreadsheetml.sharedStrings+xml">
        <DigestMethod Algorithm="http://www.w3.org/2000/09/xmldsig#sha1"/>
        <DigestValue>ig6LoN048vrQQsbCrgbzztdwmJc=
</DigestValue>
      </Reference>
      <Reference URI="/xl/styles.xml?ContentType=application/vnd.openxmlformats-officedocument.spreadsheetml.styles+xml">
        <DigestMethod Algorithm="http://www.w3.org/2000/09/xmldsig#sha1"/>
        <DigestValue>QHsiF73AKjB3yMeytOKa1QYN2g4=
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6O31xqrAMtjcCBDhVCU4oHo/L58=
</DigestValue>
      </Reference>
      <Reference URI="/xl/worksheets/sheet1.xml?ContentType=application/vnd.openxmlformats-officedocument.spreadsheetml.worksheet+xml">
        <DigestMethod Algorithm="http://www.w3.org/2000/09/xmldsig#sha1"/>
        <DigestValue>WdyY+i4a2HxpA19k/Z3uM2e/d/I=
</DigestValue>
      </Reference>
      <Reference URI="/xl/externalLinks/externalLink1.xml?ContentType=application/vnd.openxmlformats-officedocument.spreadsheetml.externalLink+xml">
        <DigestMethod Algorithm="http://www.w3.org/2000/09/xmldsig#sha1"/>
        <DigestValue>47tUEnsM04EP/beIHPvdIIWwNI0=
</DigestValue>
      </Reference>
      <Reference URI="/xl/worksheets/sheet2.xml?ContentType=application/vnd.openxmlformats-officedocument.spreadsheetml.worksheet+xml">
        <DigestMethod Algorithm="http://www.w3.org/2000/09/xmldsig#sha1"/>
        <DigestValue>5LPQ9jpViDEVCBib9YhXL1vsKDs=
</DigestValue>
      </Reference>
      <Reference URI="/xl/workbook.xml?ContentType=application/vnd.openxmlformats-officedocument.spreadsheetml.sheet.main+xml">
        <DigestMethod Algorithm="http://www.w3.org/2000/09/xmldsig#sha1"/>
        <DigestValue>8ceH60IOp4b8/ZMOlOAELGVdeZI=
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6O31xqrAMtjcCBDhVCU4oHo/L58=
</DigestValue>
      </Reference>
      <Reference URI="/xl/theme/theme1.xml?ContentType=application/vnd.openxmlformats-officedocument.theme+xml">
        <DigestMethod Algorithm="http://www.w3.org/2000/09/xmldsig#sha1"/>
        <DigestValue>Za3DHNig+q855it97wtUyiVtW+M=
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
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m0Qn23PIjpXSfK4pBPi8zULzveg=
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
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DPl54m8ZkWDWmPPYreVK672bwio=
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bkSgBheTXtv35n2scAwSQCyeRIw=
</DigestValue>
      </Reference>
    </Manifest>
    <SignatureProperties>
      <SignatureProperty Id="idSignatureTime" Target="#idPackageSignature">
        <mdssi:SignatureTime>
          <mdssi:Format>YYYY-MM-DDThh:mm:ssTZD</mdssi:Format>
          <mdssi:Value>2019-01-22T06:26:11Z</mdssi:Value>
        </mdssi:SignatureTime>
      </SignatureProperty>
    </SignatureProperties>
  </Object>
  <Object Id="idOfficeObject">
    <SignatureProperties>
      <SignatureProperty Id="idOfficeV1Details" Target="idPackageSignature">
        <SignatureInfoV1 xmlns="http://schemas.microsoft.com/office/2006/digsig">
          <SetupID/>
          <SignatureText/>
          <SignatureImage/>
          <SignatureComments/>
          <WindowsVersion>5.1</WindowsVersion>
          <OfficeVersion>14.0</OfficeVersion>
          <ApplicationVersion>14.0</ApplicationVersion>
          <Monitors>1</Monitors>
          <HorizontalResolution>1920</HorizontalResolution>
          <VerticalResolution>1080</VerticalResolution>
          <ColorDepth>32</ColorDepth>
          <SignatureProviderId>{F5AC7D23-DA04-45F5-ABCB-38CE7A982553}</SignatureProviderId>
          <SignatureProviderUrl>http://www.cryptopro.ru/products/office/signature</SignatureProviderUrl>
          <SignatureProviderDetails>8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2019-01-22T06:26:11Z</xd:SigningTime>
          <xd:SigningCertificate>
            <xd:Cert>
              <xd:CertDigest>
                <DigestMethod Algorithm="http://www.w3.org/2000/09/xmldsig#sha1"/>
                <DigestValue>BNh9UikLZHXfN8ch465CNXn8U9g=
</DigestValue>
              </xd:CertDigest>
              <xd:IssuerSerial>
                <X509IssuerName>E=uc_fk@roskazna.ru, S=г. Москва, ИНН=007710568760, ОГРН=1047797019830, STREET="улица Ильинка, дом 7", L=Москва, C=RU, O=Федеральное казначейство, CN=Федеральное казначейство</X509IssuerName>
                <X509SerialNumber>184974577796435889853810135650047986433125838468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/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Таблица 1</vt:lpstr>
      <vt:lpstr>Таблица 2</vt:lpstr>
      <vt:lpstr>'Таблица 1'!Заголовки_для_печати</vt:lpstr>
      <vt:lpstr>'Таблица 2'!Заголовки_для_печати</vt:lpstr>
      <vt:lpstr>'Таблица 1'!Область_печати</vt:lpstr>
      <vt:lpstr>'Таблица 2'!Область_печати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2019-01-17T09:26:07Z</dcterms:modified>
</cp:coreProperties>
</file>